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20010" windowHeight="7635"/>
  </bookViews>
  <sheets>
    <sheet name="All replies" sheetId="1" r:id="rId1"/>
    <sheet name="All-sorted" sheetId="2" r:id="rId2"/>
    <sheet name="NAVAREA I" sheetId="3" r:id="rId3"/>
    <sheet name="Baltic" sheetId="4" r:id="rId4"/>
    <sheet name="II" sheetId="5" r:id="rId5"/>
    <sheet name="III" sheetId="6" r:id="rId6"/>
    <sheet name="IV" sheetId="7" r:id="rId7"/>
    <sheet name="V" sheetId="8" r:id="rId8"/>
    <sheet name="VI" sheetId="9" r:id="rId9"/>
    <sheet name="VII" sheetId="10" r:id="rId10"/>
    <sheet name="VIII" sheetId="11" r:id="rId11"/>
    <sheet name="IX" sheetId="12" r:id="rId12"/>
    <sheet name="X" sheetId="13" r:id="rId13"/>
    <sheet name="XI" sheetId="14" r:id="rId14"/>
    <sheet name="XII" sheetId="15" r:id="rId15"/>
    <sheet name="XIII" sheetId="16" r:id="rId16"/>
    <sheet name="XIV" sheetId="17" r:id="rId17"/>
    <sheet name="XV" sheetId="18" r:id="rId18"/>
    <sheet name="XXVI" sheetId="19" r:id="rId19"/>
    <sheet name="XVII" sheetId="20" r:id="rId20"/>
    <sheet name="XVIII" sheetId="21" r:id="rId21"/>
    <sheet name="XIX" sheetId="22" r:id="rId22"/>
    <sheet name="XX" sheetId="23" r:id="rId23"/>
    <sheet name="XXI" sheetId="24" r:id="rId24"/>
  </sheets>
  <definedNames>
    <definedName name="_xlnm.Print_Titles" localSheetId="0">'All replies'!$1:$2</definedName>
  </definedNames>
  <calcPr calcId="125725"/>
</workbook>
</file>

<file path=xl/calcChain.xml><?xml version="1.0" encoding="utf-8"?>
<calcChain xmlns="http://schemas.openxmlformats.org/spreadsheetml/2006/main">
  <c r="R10" i="9"/>
  <c r="J10"/>
  <c r="C15" i="7"/>
  <c r="C113" i="2"/>
  <c r="F115"/>
  <c r="E115"/>
  <c r="D115"/>
  <c r="C115"/>
  <c r="F114"/>
  <c r="E114"/>
  <c r="D114"/>
  <c r="C114"/>
  <c r="F113"/>
  <c r="F117" s="1"/>
  <c r="E113"/>
  <c r="E117" s="1"/>
  <c r="D113"/>
  <c r="D117" s="1"/>
  <c r="C119"/>
  <c r="U115"/>
  <c r="T115"/>
  <c r="S115"/>
  <c r="R115"/>
  <c r="Q115"/>
  <c r="U114"/>
  <c r="T114"/>
  <c r="S114"/>
  <c r="R114"/>
  <c r="Q114"/>
  <c r="U113"/>
  <c r="U117" s="1"/>
  <c r="T113"/>
  <c r="T117" s="1"/>
  <c r="S113"/>
  <c r="S117" s="1"/>
  <c r="R113"/>
  <c r="R117" s="1"/>
  <c r="Q113"/>
  <c r="Q117" s="1"/>
  <c r="J119"/>
  <c r="K117"/>
  <c r="L117"/>
  <c r="M117"/>
  <c r="N117"/>
  <c r="K113"/>
  <c r="L113"/>
  <c r="M113"/>
  <c r="N113"/>
  <c r="K114"/>
  <c r="L114"/>
  <c r="M114"/>
  <c r="N114"/>
  <c r="K115"/>
  <c r="L115"/>
  <c r="M115"/>
  <c r="N115"/>
  <c r="J117"/>
  <c r="J115"/>
  <c r="J114"/>
  <c r="J113"/>
  <c r="J14" i="18"/>
  <c r="R9"/>
  <c r="S9"/>
  <c r="T9"/>
  <c r="U9"/>
  <c r="R10"/>
  <c r="S10"/>
  <c r="T10"/>
  <c r="U10"/>
  <c r="R11"/>
  <c r="S11"/>
  <c r="T11"/>
  <c r="U11"/>
  <c r="R12"/>
  <c r="S12"/>
  <c r="T12"/>
  <c r="U12"/>
  <c r="Q12"/>
  <c r="Q11"/>
  <c r="Q10"/>
  <c r="Q9"/>
  <c r="K9"/>
  <c r="L9"/>
  <c r="M9"/>
  <c r="N9"/>
  <c r="K10"/>
  <c r="L10"/>
  <c r="M10"/>
  <c r="N10"/>
  <c r="K11"/>
  <c r="L11"/>
  <c r="M11"/>
  <c r="N11"/>
  <c r="K12"/>
  <c r="L12"/>
  <c r="M12"/>
  <c r="N12"/>
  <c r="J11"/>
  <c r="J10"/>
  <c r="J9"/>
  <c r="C14"/>
  <c r="D9"/>
  <c r="E9"/>
  <c r="F9"/>
  <c r="D10"/>
  <c r="E10"/>
  <c r="F10"/>
  <c r="D11"/>
  <c r="E11"/>
  <c r="F11"/>
  <c r="D12"/>
  <c r="E12"/>
  <c r="F12"/>
  <c r="C11"/>
  <c r="C10"/>
  <c r="C9"/>
  <c r="U7" i="15"/>
  <c r="T7"/>
  <c r="S7"/>
  <c r="R7"/>
  <c r="Q7"/>
  <c r="U6"/>
  <c r="T6"/>
  <c r="S6"/>
  <c r="R6"/>
  <c r="Q6"/>
  <c r="U5"/>
  <c r="U8" s="1"/>
  <c r="T5"/>
  <c r="T8" s="1"/>
  <c r="S5"/>
  <c r="S8" s="1"/>
  <c r="R5"/>
  <c r="R8" s="1"/>
  <c r="Q5"/>
  <c r="Q8" s="1"/>
  <c r="J10"/>
  <c r="N5"/>
  <c r="N6"/>
  <c r="N7"/>
  <c r="N8"/>
  <c r="M7"/>
  <c r="L7"/>
  <c r="K7"/>
  <c r="J7"/>
  <c r="M6"/>
  <c r="L6"/>
  <c r="K6"/>
  <c r="J6"/>
  <c r="M5"/>
  <c r="M8" s="1"/>
  <c r="L5"/>
  <c r="L8" s="1"/>
  <c r="K5"/>
  <c r="K8" s="1"/>
  <c r="J5"/>
  <c r="C10"/>
  <c r="D8"/>
  <c r="E8"/>
  <c r="F8"/>
  <c r="C8"/>
  <c r="D5"/>
  <c r="E5"/>
  <c r="F5"/>
  <c r="D6"/>
  <c r="E6"/>
  <c r="F6"/>
  <c r="D7"/>
  <c r="E7"/>
  <c r="F7"/>
  <c r="C7"/>
  <c r="C6"/>
  <c r="C5"/>
  <c r="U8" i="16"/>
  <c r="T8"/>
  <c r="S8"/>
  <c r="R8"/>
  <c r="Q8"/>
  <c r="U7"/>
  <c r="T7"/>
  <c r="S7"/>
  <c r="R7"/>
  <c r="Q7"/>
  <c r="U6"/>
  <c r="U9" s="1"/>
  <c r="T6"/>
  <c r="T9" s="1"/>
  <c r="S6"/>
  <c r="S9" s="1"/>
  <c r="R6"/>
  <c r="R9" s="1"/>
  <c r="Q6"/>
  <c r="Q9" s="1"/>
  <c r="J11"/>
  <c r="N6"/>
  <c r="N7"/>
  <c r="N8"/>
  <c r="N9"/>
  <c r="M8"/>
  <c r="L8"/>
  <c r="K8"/>
  <c r="J8"/>
  <c r="M7"/>
  <c r="L7"/>
  <c r="K7"/>
  <c r="J7"/>
  <c r="M6"/>
  <c r="M9" s="1"/>
  <c r="L6"/>
  <c r="L9" s="1"/>
  <c r="K6"/>
  <c r="K9" s="1"/>
  <c r="J6"/>
  <c r="C11"/>
  <c r="D6"/>
  <c r="E6"/>
  <c r="F6"/>
  <c r="D7"/>
  <c r="E7"/>
  <c r="F7"/>
  <c r="D8"/>
  <c r="E8"/>
  <c r="F8"/>
  <c r="D9"/>
  <c r="E9"/>
  <c r="F9"/>
  <c r="C9"/>
  <c r="C8"/>
  <c r="C7"/>
  <c r="C6"/>
  <c r="C24" i="4"/>
  <c r="C29"/>
  <c r="C27"/>
  <c r="Q11" i="14"/>
  <c r="U13"/>
  <c r="T13"/>
  <c r="S13"/>
  <c r="R13"/>
  <c r="Q13"/>
  <c r="U12"/>
  <c r="T12"/>
  <c r="T14" s="1"/>
  <c r="S12"/>
  <c r="R12"/>
  <c r="R14" s="1"/>
  <c r="Q12"/>
  <c r="U11"/>
  <c r="U14" s="1"/>
  <c r="T11"/>
  <c r="S11"/>
  <c r="S14" s="1"/>
  <c r="R11"/>
  <c r="Q14"/>
  <c r="J16"/>
  <c r="F13"/>
  <c r="E13"/>
  <c r="D13"/>
  <c r="C13"/>
  <c r="N13"/>
  <c r="M13"/>
  <c r="L13"/>
  <c r="K13"/>
  <c r="J13"/>
  <c r="N11"/>
  <c r="N12"/>
  <c r="N14"/>
  <c r="M12"/>
  <c r="L12"/>
  <c r="K12"/>
  <c r="J12"/>
  <c r="M11"/>
  <c r="M14" s="1"/>
  <c r="L11"/>
  <c r="L14" s="1"/>
  <c r="K11"/>
  <c r="K14" s="1"/>
  <c r="J11"/>
  <c r="J14" s="1"/>
  <c r="C16"/>
  <c r="D11"/>
  <c r="E11"/>
  <c r="F11"/>
  <c r="D12"/>
  <c r="E12"/>
  <c r="F12"/>
  <c r="D14"/>
  <c r="E14"/>
  <c r="F14"/>
  <c r="C14"/>
  <c r="C12"/>
  <c r="C11"/>
  <c r="U10" i="13"/>
  <c r="T10"/>
  <c r="S10"/>
  <c r="R10"/>
  <c r="Q10"/>
  <c r="U9"/>
  <c r="T9"/>
  <c r="S9"/>
  <c r="R9"/>
  <c r="Q9"/>
  <c r="U8"/>
  <c r="U11" s="1"/>
  <c r="T8"/>
  <c r="T11" s="1"/>
  <c r="S8"/>
  <c r="S11" s="1"/>
  <c r="R8"/>
  <c r="R11" s="1"/>
  <c r="Q8"/>
  <c r="Q11" s="1"/>
  <c r="J13"/>
  <c r="N8"/>
  <c r="N9"/>
  <c r="N10"/>
  <c r="N11"/>
  <c r="M10"/>
  <c r="L10"/>
  <c r="K10"/>
  <c r="J10"/>
  <c r="M9"/>
  <c r="L9"/>
  <c r="K9"/>
  <c r="J9"/>
  <c r="M8"/>
  <c r="M11" s="1"/>
  <c r="L8"/>
  <c r="L11" s="1"/>
  <c r="K8"/>
  <c r="K11" s="1"/>
  <c r="J8"/>
  <c r="C13"/>
  <c r="D8"/>
  <c r="E8"/>
  <c r="F8"/>
  <c r="D9"/>
  <c r="E9"/>
  <c r="F9"/>
  <c r="D10"/>
  <c r="E10"/>
  <c r="F10"/>
  <c r="D11"/>
  <c r="E11"/>
  <c r="F11"/>
  <c r="C11"/>
  <c r="C10"/>
  <c r="C9"/>
  <c r="C8"/>
  <c r="U10" i="11"/>
  <c r="T10"/>
  <c r="S10"/>
  <c r="R10"/>
  <c r="Q10"/>
  <c r="U9"/>
  <c r="T9"/>
  <c r="S9"/>
  <c r="R9"/>
  <c r="Q9"/>
  <c r="U8"/>
  <c r="U11" s="1"/>
  <c r="T8"/>
  <c r="T11" s="1"/>
  <c r="S8"/>
  <c r="S11" s="1"/>
  <c r="R8"/>
  <c r="R11" s="1"/>
  <c r="Q8"/>
  <c r="Q11" s="1"/>
  <c r="J13"/>
  <c r="N8"/>
  <c r="N9"/>
  <c r="N10"/>
  <c r="N11"/>
  <c r="J8"/>
  <c r="J11"/>
  <c r="M10"/>
  <c r="L10"/>
  <c r="K10"/>
  <c r="J10"/>
  <c r="M9"/>
  <c r="L9"/>
  <c r="K9"/>
  <c r="J9"/>
  <c r="M8"/>
  <c r="M11" s="1"/>
  <c r="L8"/>
  <c r="L11" s="1"/>
  <c r="K8"/>
  <c r="K11" s="1"/>
  <c r="C13"/>
  <c r="D8"/>
  <c r="E8"/>
  <c r="F8"/>
  <c r="D9"/>
  <c r="E9"/>
  <c r="F9"/>
  <c r="D10"/>
  <c r="E10"/>
  <c r="F10"/>
  <c r="D11"/>
  <c r="E11"/>
  <c r="F11"/>
  <c r="C11"/>
  <c r="C10"/>
  <c r="C9"/>
  <c r="C8"/>
  <c r="V8" i="10"/>
  <c r="U8"/>
  <c r="T8"/>
  <c r="S8"/>
  <c r="R8"/>
  <c r="V7"/>
  <c r="U7"/>
  <c r="T7"/>
  <c r="S7"/>
  <c r="R7"/>
  <c r="V6"/>
  <c r="V9" s="1"/>
  <c r="U6"/>
  <c r="U9" s="1"/>
  <c r="T6"/>
  <c r="T9" s="1"/>
  <c r="S6"/>
  <c r="S9" s="1"/>
  <c r="R6"/>
  <c r="R9" s="1"/>
  <c r="J11"/>
  <c r="N6"/>
  <c r="N7"/>
  <c r="N8"/>
  <c r="N9"/>
  <c r="M9"/>
  <c r="M6"/>
  <c r="M8"/>
  <c r="L8"/>
  <c r="K8"/>
  <c r="J8"/>
  <c r="M7"/>
  <c r="L7"/>
  <c r="K7"/>
  <c r="J7"/>
  <c r="L6"/>
  <c r="L9" s="1"/>
  <c r="K6"/>
  <c r="K9" s="1"/>
  <c r="J6"/>
  <c r="C11"/>
  <c r="D6"/>
  <c r="E6"/>
  <c r="F6"/>
  <c r="D7"/>
  <c r="E7"/>
  <c r="F7"/>
  <c r="D8"/>
  <c r="E8"/>
  <c r="F8"/>
  <c r="D9"/>
  <c r="E9"/>
  <c r="F9"/>
  <c r="C9"/>
  <c r="C8"/>
  <c r="C7"/>
  <c r="C6"/>
  <c r="C14" i="8"/>
  <c r="V9" i="9"/>
  <c r="U9"/>
  <c r="T9"/>
  <c r="S9"/>
  <c r="R9"/>
  <c r="V8"/>
  <c r="U8"/>
  <c r="T8"/>
  <c r="S8"/>
  <c r="R8"/>
  <c r="V7"/>
  <c r="V10" s="1"/>
  <c r="U7"/>
  <c r="U10" s="1"/>
  <c r="T7"/>
  <c r="T10" s="1"/>
  <c r="S7"/>
  <c r="S10" s="1"/>
  <c r="R7"/>
  <c r="R12" s="1"/>
  <c r="J12"/>
  <c r="L10"/>
  <c r="M10"/>
  <c r="N10"/>
  <c r="F10"/>
  <c r="D10"/>
  <c r="E10"/>
  <c r="J7"/>
  <c r="J8"/>
  <c r="J9"/>
  <c r="N9"/>
  <c r="M9"/>
  <c r="L9"/>
  <c r="K9"/>
  <c r="N8"/>
  <c r="M8"/>
  <c r="L8"/>
  <c r="K8"/>
  <c r="N7"/>
  <c r="M7"/>
  <c r="L7"/>
  <c r="K7"/>
  <c r="K10" s="1"/>
  <c r="C12"/>
  <c r="D7"/>
  <c r="E7"/>
  <c r="F7"/>
  <c r="D8"/>
  <c r="E8"/>
  <c r="F8"/>
  <c r="D9"/>
  <c r="E9"/>
  <c r="F9"/>
  <c r="C10"/>
  <c r="C9"/>
  <c r="C8"/>
  <c r="C7"/>
  <c r="R14" i="8"/>
  <c r="T11"/>
  <c r="D11"/>
  <c r="L11"/>
  <c r="V11"/>
  <c r="U11"/>
  <c r="S11"/>
  <c r="R11"/>
  <c r="V10"/>
  <c r="U10"/>
  <c r="T10"/>
  <c r="S10"/>
  <c r="R10"/>
  <c r="V9"/>
  <c r="V12" s="1"/>
  <c r="U9"/>
  <c r="U12" s="1"/>
  <c r="T9"/>
  <c r="T12" s="1"/>
  <c r="S9"/>
  <c r="S12" s="1"/>
  <c r="R9"/>
  <c r="R12" s="1"/>
  <c r="J14"/>
  <c r="J9"/>
  <c r="J10"/>
  <c r="J11"/>
  <c r="J12"/>
  <c r="K9"/>
  <c r="N11"/>
  <c r="M11"/>
  <c r="K11"/>
  <c r="N10"/>
  <c r="M10"/>
  <c r="L10"/>
  <c r="K10"/>
  <c r="N9"/>
  <c r="N12" s="1"/>
  <c r="M9"/>
  <c r="M12" s="1"/>
  <c r="L9"/>
  <c r="L12" s="1"/>
  <c r="F12"/>
  <c r="F11"/>
  <c r="F10"/>
  <c r="F9"/>
  <c r="E12"/>
  <c r="E11"/>
  <c r="E10"/>
  <c r="E9"/>
  <c r="D12"/>
  <c r="D10"/>
  <c r="D9"/>
  <c r="C11"/>
  <c r="C10"/>
  <c r="C9"/>
  <c r="U12" i="7"/>
  <c r="T12"/>
  <c r="S12"/>
  <c r="R12"/>
  <c r="Q12"/>
  <c r="U11"/>
  <c r="T11"/>
  <c r="S11"/>
  <c r="R11"/>
  <c r="Q11"/>
  <c r="U10"/>
  <c r="U13" s="1"/>
  <c r="T10"/>
  <c r="T13" s="1"/>
  <c r="S10"/>
  <c r="S13" s="1"/>
  <c r="R10"/>
  <c r="R13" s="1"/>
  <c r="Q10"/>
  <c r="Q13" s="1"/>
  <c r="J10"/>
  <c r="J15" s="1"/>
  <c r="J11"/>
  <c r="J12"/>
  <c r="J13"/>
  <c r="K10"/>
  <c r="N12"/>
  <c r="M12"/>
  <c r="L12"/>
  <c r="K12"/>
  <c r="N11"/>
  <c r="M11"/>
  <c r="L11"/>
  <c r="K11"/>
  <c r="K13" s="1"/>
  <c r="N10"/>
  <c r="N13" s="1"/>
  <c r="M10"/>
  <c r="M13" s="1"/>
  <c r="L10"/>
  <c r="L13" s="1"/>
  <c r="D10"/>
  <c r="D13" s="1"/>
  <c r="E10"/>
  <c r="E13" s="1"/>
  <c r="F10"/>
  <c r="F13" s="1"/>
  <c r="D11"/>
  <c r="E11"/>
  <c r="F11"/>
  <c r="D12"/>
  <c r="E12"/>
  <c r="F12"/>
  <c r="C12"/>
  <c r="C11"/>
  <c r="C10"/>
  <c r="R27" i="6"/>
  <c r="V24"/>
  <c r="U24"/>
  <c r="T24"/>
  <c r="S24"/>
  <c r="R24"/>
  <c r="V23"/>
  <c r="U23"/>
  <c r="T23"/>
  <c r="S23"/>
  <c r="R23"/>
  <c r="V22"/>
  <c r="V25" s="1"/>
  <c r="U22"/>
  <c r="U25" s="1"/>
  <c r="T22"/>
  <c r="T25" s="1"/>
  <c r="S22"/>
  <c r="S25" s="1"/>
  <c r="R22"/>
  <c r="R25" s="1"/>
  <c r="J27"/>
  <c r="K22"/>
  <c r="L22"/>
  <c r="M22"/>
  <c r="N22"/>
  <c r="K23"/>
  <c r="L23"/>
  <c r="M23"/>
  <c r="N23"/>
  <c r="K24"/>
  <c r="L24"/>
  <c r="M24"/>
  <c r="N24"/>
  <c r="K25"/>
  <c r="L25"/>
  <c r="M25"/>
  <c r="N25"/>
  <c r="J24"/>
  <c r="J23"/>
  <c r="J22"/>
  <c r="J25" s="1"/>
  <c r="C27"/>
  <c r="D25"/>
  <c r="E25"/>
  <c r="F25"/>
  <c r="C25"/>
  <c r="D22"/>
  <c r="E22"/>
  <c r="F22"/>
  <c r="D23"/>
  <c r="E23"/>
  <c r="F23"/>
  <c r="D24"/>
  <c r="E24"/>
  <c r="F24"/>
  <c r="C24"/>
  <c r="C23"/>
  <c r="C22"/>
  <c r="R13" i="5"/>
  <c r="V10"/>
  <c r="U10"/>
  <c r="T10"/>
  <c r="S10"/>
  <c r="R10"/>
  <c r="V9"/>
  <c r="U9"/>
  <c r="T9"/>
  <c r="S9"/>
  <c r="R9"/>
  <c r="V8"/>
  <c r="V11" s="1"/>
  <c r="U8"/>
  <c r="U11" s="1"/>
  <c r="T8"/>
  <c r="T11" s="1"/>
  <c r="S8"/>
  <c r="S11" s="1"/>
  <c r="R8"/>
  <c r="R11" s="1"/>
  <c r="J13"/>
  <c r="K8"/>
  <c r="L8"/>
  <c r="M8"/>
  <c r="N8"/>
  <c r="K9"/>
  <c r="L9"/>
  <c r="M9"/>
  <c r="N9"/>
  <c r="K10"/>
  <c r="L10"/>
  <c r="M10"/>
  <c r="N10"/>
  <c r="K11"/>
  <c r="L11"/>
  <c r="M11"/>
  <c r="N11"/>
  <c r="J10"/>
  <c r="J9"/>
  <c r="J8"/>
  <c r="J11" s="1"/>
  <c r="C13"/>
  <c r="D11"/>
  <c r="E11"/>
  <c r="F11"/>
  <c r="C11"/>
  <c r="D8"/>
  <c r="E8"/>
  <c r="F8"/>
  <c r="D9"/>
  <c r="E9"/>
  <c r="F9"/>
  <c r="D10"/>
  <c r="E10"/>
  <c r="F10"/>
  <c r="C10"/>
  <c r="C9"/>
  <c r="C8"/>
  <c r="R29" i="4"/>
  <c r="V26"/>
  <c r="U26"/>
  <c r="T26"/>
  <c r="S26"/>
  <c r="R26"/>
  <c r="V25"/>
  <c r="U25"/>
  <c r="T25"/>
  <c r="S25"/>
  <c r="R25"/>
  <c r="V24"/>
  <c r="V27" s="1"/>
  <c r="U24"/>
  <c r="U27" s="1"/>
  <c r="T24"/>
  <c r="T27" s="1"/>
  <c r="S24"/>
  <c r="S27" s="1"/>
  <c r="R24"/>
  <c r="R27" s="1"/>
  <c r="N27"/>
  <c r="M27"/>
  <c r="L27"/>
  <c r="K27"/>
  <c r="J27"/>
  <c r="J29"/>
  <c r="D27"/>
  <c r="E27"/>
  <c r="F27"/>
  <c r="K24"/>
  <c r="L24"/>
  <c r="M24"/>
  <c r="N24"/>
  <c r="K25"/>
  <c r="L25"/>
  <c r="M25"/>
  <c r="N25"/>
  <c r="K26"/>
  <c r="L26"/>
  <c r="M26"/>
  <c r="N26"/>
  <c r="J26"/>
  <c r="J25"/>
  <c r="J24"/>
  <c r="D24"/>
  <c r="E24"/>
  <c r="F24"/>
  <c r="D25"/>
  <c r="E25"/>
  <c r="F25"/>
  <c r="D26"/>
  <c r="E26"/>
  <c r="F26"/>
  <c r="C26"/>
  <c r="C25"/>
  <c r="R35" i="3"/>
  <c r="V32"/>
  <c r="U32"/>
  <c r="T32"/>
  <c r="S32"/>
  <c r="R32"/>
  <c r="V31"/>
  <c r="U31"/>
  <c r="T31"/>
  <c r="S31"/>
  <c r="R31"/>
  <c r="V30"/>
  <c r="V33" s="1"/>
  <c r="U30"/>
  <c r="U33" s="1"/>
  <c r="T30"/>
  <c r="T33" s="1"/>
  <c r="S30"/>
  <c r="S33" s="1"/>
  <c r="R30"/>
  <c r="R33" s="1"/>
  <c r="J35"/>
  <c r="L30"/>
  <c r="M30"/>
  <c r="N30"/>
  <c r="L31"/>
  <c r="M31"/>
  <c r="N31"/>
  <c r="L32"/>
  <c r="M32"/>
  <c r="N32"/>
  <c r="L33"/>
  <c r="M33"/>
  <c r="N33"/>
  <c r="K32"/>
  <c r="K31"/>
  <c r="K30"/>
  <c r="K33" s="1"/>
  <c r="J32"/>
  <c r="J31"/>
  <c r="J33" s="1"/>
  <c r="J30"/>
  <c r="C30"/>
  <c r="C35" s="1"/>
  <c r="D33"/>
  <c r="E33"/>
  <c r="F33"/>
  <c r="D30"/>
  <c r="E30"/>
  <c r="F30"/>
  <c r="D31"/>
  <c r="E31"/>
  <c r="F31"/>
  <c r="D32"/>
  <c r="E32"/>
  <c r="F32"/>
  <c r="C32"/>
  <c r="C31"/>
  <c r="C117" i="2" l="1"/>
  <c r="Q119"/>
  <c r="C12" i="18"/>
  <c r="Q10" i="15"/>
  <c r="J8"/>
  <c r="Q11" i="16"/>
  <c r="J9"/>
  <c r="Q14" i="18"/>
  <c r="J12"/>
  <c r="Q16" i="14"/>
  <c r="Q13" i="13"/>
  <c r="J11"/>
  <c r="Q13" i="11"/>
  <c r="C13" i="7"/>
  <c r="R11" i="10"/>
  <c r="J9"/>
  <c r="K12" i="8"/>
  <c r="C12"/>
  <c r="Q15" i="7"/>
  <c r="C33" i="3"/>
</calcChain>
</file>

<file path=xl/sharedStrings.xml><?xml version="1.0" encoding="utf-8"?>
<sst xmlns="http://schemas.openxmlformats.org/spreadsheetml/2006/main" count="2012" uniqueCount="281">
  <si>
    <t>NAVAREA</t>
  </si>
  <si>
    <t>Reception quality</t>
  </si>
  <si>
    <t>Subject matter relevance</t>
  </si>
  <si>
    <t>Size of messages</t>
  </si>
  <si>
    <t>Comment</t>
  </si>
  <si>
    <t>NAVAREA via SafetyNET</t>
  </si>
  <si>
    <t>NAVTEX Transmitter</t>
  </si>
  <si>
    <t>Coastal via NAVTEX</t>
  </si>
  <si>
    <t>Coastal via SafetyNET</t>
  </si>
  <si>
    <t>Improvements</t>
  </si>
  <si>
    <t>Originator</t>
  </si>
  <si>
    <t>General</t>
  </si>
  <si>
    <t>It appears that sometimes the LES121 has uplink power problems</t>
  </si>
  <si>
    <t>UK</t>
  </si>
  <si>
    <t>some areas of UK have no coverage</t>
  </si>
  <si>
    <t>Service Area</t>
  </si>
  <si>
    <t>see coment above on LES121 and it would be useful to duplicate costal NAVTEX on Safetynet</t>
  </si>
  <si>
    <t>duplicate inshore NAVTEX vai Safetynet</t>
  </si>
  <si>
    <t>Leasure Yacht - Marine Electronics Engineer</t>
  </si>
  <si>
    <t>Quality of received messages is poor during some periods of the day with data missing / unreadable messages.</t>
  </si>
  <si>
    <t>Passenger / Cruise, Navigator</t>
  </si>
  <si>
    <t>Niton</t>
  </si>
  <si>
    <t>Chem/prod tanker, 24000GT, 2nd officer</t>
  </si>
  <si>
    <t xml:space="preserve">It was observed, that some times there is divergence for Navarea in force between SafetyNET and information observed on UKHO site. Due to the observations use of information from UKHO site is more preferable. </t>
  </si>
  <si>
    <t>Synchronization of Safety net information and UKHO web  info.</t>
  </si>
  <si>
    <t>Oil/ Chem tanker, GRT 3000, 2/OFFICER</t>
  </si>
  <si>
    <t>North / Baltic sea</t>
  </si>
  <si>
    <t xml:space="preserve">Vsl has poor reception in southern part of coverage area for Station "L" Rogaland. </t>
  </si>
  <si>
    <t>In general an overview of all messages in force for the north sea transmitted via Navtex would be helpful to keep the navwarnings plotted on the charts up-to-date, especially when vsl was not trading in that area for a while</t>
  </si>
  <si>
    <t>Tanker, 14400 gross tons, 2nd Officer. Vsl´s trading area is in northern european waters</t>
  </si>
  <si>
    <t>Gastanker 7830 GT 15 pers. ob</t>
  </si>
  <si>
    <t>-</t>
  </si>
  <si>
    <t>A, G</t>
  </si>
  <si>
    <t xml:space="preserve">To create link by each station Navtex for reception of coastal warning through the Internet. Possibility of sending  coastal warning on vessels each station Navtex through receiver AIS. </t>
  </si>
  <si>
    <t xml:space="preserve">Tanker LENKARAN (RUS),GT 4534 t. Navigation  officer </t>
  </si>
  <si>
    <t>I would like to see more punctuation marks for text clarity and better translations</t>
  </si>
  <si>
    <t>The signature of the Brazilian Navy at the end of EGC transmissions "Visite a pagina da Marinha, etc." always causes a reception error in our INMARSAT-C receiver. I believe it's because their character set includes accents, which become unreadable in IA5.</t>
  </si>
  <si>
    <t>Sailing Yacht, 13m, Captain. Highly reliant on SafetyNET broadcasts while making passages. Keep up the fantastic work.</t>
  </si>
  <si>
    <t>?</t>
  </si>
  <si>
    <t>I</t>
  </si>
  <si>
    <t>Tanker, 9000 MT DWT, 2nd Off Nav.</t>
  </si>
  <si>
    <t>Vladivostok "A" station</t>
  </si>
  <si>
    <t>In navigatinal publications to specify the address at whom it is possible to request missing numbers</t>
  </si>
  <si>
    <t>Narhodka oil port, PSCO</t>
  </si>
  <si>
    <t>Instead of Z to specify UTC</t>
  </si>
  <si>
    <t xml:space="preserve">We also receive Navarea XII warnings despite our trying to filter them out.    </t>
  </si>
  <si>
    <t>Gulf of Mexico, USA</t>
  </si>
  <si>
    <t>We receive coastal warnings for areas which do not pertain to us, despite our having tried to filter them out as well.  Iceberg warnings are irrelevant to Gulf of Mexico navigation.</t>
  </si>
  <si>
    <t xml:space="preserve">OSV, 85m.  </t>
  </si>
  <si>
    <t>1A</t>
  </si>
  <si>
    <t>some messages are not clear enough and could use some more discription for instance pipe laying operations specify which ship and what the last know position was of this ship.</t>
  </si>
  <si>
    <t>Baltic</t>
  </si>
  <si>
    <t>the utc date and time format is outdated and could be updated to something more modern and easy to use</t>
  </si>
  <si>
    <t>sto/ro vessel on regular trip between terneuzen (NL) and haraholmen (Sweden) size of the vessel is 145 Meters position on board 2nd mate</t>
  </si>
  <si>
    <t>improve quality of msg</t>
  </si>
  <si>
    <t>PCTC.LOA-140mtrs. 2nd Officer. TRADE AREA - SEA OF JAPAN.</t>
  </si>
  <si>
    <t>Malta</t>
  </si>
  <si>
    <t>No carriage returnes in Nav Warnings.</t>
  </si>
  <si>
    <t>Proper formatting of messages.</t>
  </si>
  <si>
    <t>Viking Quest - Malta / UK</t>
  </si>
  <si>
    <t>Sweden J</t>
  </si>
  <si>
    <t>R,P,S,J,U</t>
  </si>
  <si>
    <t>Oil Tanker. 40000 DW: Ch/off</t>
  </si>
  <si>
    <t>All UK</t>
  </si>
  <si>
    <t>just an on land  listener/monitor &amp; wx er - in WA11 - using the NASA 518kc/s NAVTEX engine rx, 24/7 - l/c coupled to a long wire - excellent reception from all nav 1 - good reception from both navareas 2/3</t>
  </si>
  <si>
    <t>Italy</t>
  </si>
  <si>
    <t>Sellia Marina(G) is entirely unreliable</t>
  </si>
  <si>
    <t>Make Sellia Marina reliable please. Also, when navigating in the Gulf of Genoa, reception from La Madalena (R) is not good due to Corsica being in the way. How about a relay station at Genoa to pass the signal from La Madalena to the whole of the Gulf of Genoa and the Ligurian Sea. If I am staying in Italian waters, I don't want to just have French warnings from La Garde (W)</t>
  </si>
  <si>
    <t>We get too many "met warnings" coming through as nav warnings</t>
  </si>
  <si>
    <t>No NAVTEX is Australia</t>
  </si>
  <si>
    <t>Option for size of vessel / commrecial or leisure</t>
  </si>
  <si>
    <t>Large Pax Cruise Vessel, 2nd Officer</t>
  </si>
  <si>
    <t>Cape Town</t>
  </si>
  <si>
    <t>navigation officer, sas protea, south african navy</t>
  </si>
  <si>
    <t>only use NAVTEX</t>
  </si>
  <si>
    <t>R,I,J,L</t>
  </si>
  <si>
    <t>Cancelation of messages is seldom recived</t>
  </si>
  <si>
    <t xml:space="preserve">Better updates of cancelations, better use of maritime authorities web sites for summaries of valid navtex warnings. </t>
  </si>
  <si>
    <t>Warnings are often irrelevant, due to the large size of the Navarea</t>
  </si>
  <si>
    <t>Eastern Arctic</t>
  </si>
  <si>
    <t>Reception of safetyNET mesages should be more selective, so we`re not contiually recaiving hurricane warrnings for the Gulf of Mexico while we`re working in the arctic</t>
  </si>
  <si>
    <t>Fouth officer aboard a product tanker delivering fuel to the arctic</t>
  </si>
  <si>
    <t>Denmark</t>
  </si>
  <si>
    <t>Weather &amp; ice forecast  via Inmarsat c</t>
  </si>
  <si>
    <t>Suply ship/ mts lonl/mate</t>
  </si>
  <si>
    <t>Station D unrealiable at 20 miles</t>
  </si>
  <si>
    <t>Coruña "D"</t>
  </si>
  <si>
    <t>Just repair transmitter for "D" station</t>
  </si>
  <si>
    <t>Receiver ashore for learning purposes</t>
  </si>
  <si>
    <t>Good quality reliable nav warnings received</t>
  </si>
  <si>
    <t>Cullercoats</t>
  </si>
  <si>
    <t>A station located further North on the UK would help to cover the entire North Sea, eliminating the need to subscribe to Baltic stations for coverage.</t>
  </si>
  <si>
    <t>If a list containing showing all NAVTEX in force could be sent out more frequently, possibly twice a week.  This would help eliminate confusion as to what is in force and what is not.</t>
  </si>
  <si>
    <t>Platform Supply Vessel,  2161 GRT, Second Officer</t>
  </si>
  <si>
    <t>XI</t>
  </si>
  <si>
    <t xml:space="preserve">Haiphong transmitting coastal information more suitable for NAVTEX. </t>
  </si>
  <si>
    <t>To assist the navigators better in updating of charts with Navwarnings, the chart numbers(BA,Int, Local) can be included in the warnings</t>
  </si>
  <si>
    <t>Offshore Support Vessel, GRT 1678, 2nd Officer</t>
  </si>
  <si>
    <t>messages repeat too many times. Msg ID should remain same so NAVTEX does not print again.</t>
  </si>
  <si>
    <t>Be sure message identifiers remain the same so NAVTEX does not reprint the same message over and over again.</t>
  </si>
  <si>
    <t>Container, 292m,  first officer/navigator, foreign going, trading US east coast to Middle East and Indian sub-continent.</t>
  </si>
  <si>
    <t>Good service</t>
  </si>
  <si>
    <t>Spain and Portugal</t>
  </si>
  <si>
    <t>importance of frequently supply with summary of "IN FORCE" !! !!!</t>
  </si>
  <si>
    <t xml:space="preserve">NAVTEX: to much 'unimportant' msgs ar designated as urgent. Missing of cancellation msgs or 'in force summary'. </t>
  </si>
  <si>
    <t>LPG/C ; 150m ; nautical OFF - in charge for nav.</t>
  </si>
  <si>
    <t>The subject of the received messages is always " MET NAVAREA warning or MET fo"</t>
  </si>
  <si>
    <t>Cyprus radio</t>
  </si>
  <si>
    <t xml:space="preserve">We suggest that each message received via SafetyNET should have a relevant subject (eg. "NAV warning" or " MET warning" etc) </t>
  </si>
  <si>
    <t>JRCC LARNACA - REPUBLIC OF CYPRUS</t>
  </si>
  <si>
    <t>JRC</t>
  </si>
  <si>
    <t>RoRo, 2nd- off.</t>
  </si>
  <si>
    <t>passenger vessel, 2 officer</t>
  </si>
  <si>
    <t>SOMETIMES RECEIVED INCOMPLETE MESSAGES</t>
  </si>
  <si>
    <t>SOMETIMES IT DOUBLED AND INCOMPLETE MESSAGES</t>
  </si>
  <si>
    <t>ROUTINE TESTNG OF GMDSS EQUIPMENT: QUICK RESPONSE OF LES.</t>
  </si>
  <si>
    <t>OIL/ CHEM, 2/OFF</t>
  </si>
  <si>
    <t>transmision ranges should be increased or additional transmitters should be placed</t>
  </si>
  <si>
    <t>survey vessel</t>
  </si>
  <si>
    <t>Better identification of places and subareas given inside the messeges, name of places mixed with areas</t>
  </si>
  <si>
    <t>LNG</t>
  </si>
  <si>
    <t>Quite confusing to read weather forecasts. You have to spend a few extra seconds to find what affects to your area.</t>
  </si>
  <si>
    <t>Deck Cadet</t>
  </si>
  <si>
    <t>Dive support vessel, GRT 6388, Second Officer</t>
  </si>
  <si>
    <t>Alot of missing received messages</t>
  </si>
  <si>
    <t>Not recieving EGC Messages about Aegean Sea-Greece.</t>
  </si>
  <si>
    <t>Receiving EGC Messages trough Hellenic Hydrografic Service</t>
  </si>
  <si>
    <t>General cargo,1.650 grt. Chief Officer,member of Helmepa</t>
  </si>
  <si>
    <t>We recieves to many unrelevant messages. It should be possible to limit the messages recieved by SafetyNET more.</t>
  </si>
  <si>
    <t>Deck Cadet, Platform supply ship, Danish oilfields.</t>
  </si>
  <si>
    <t>NAVTEX FRRUNO NX700</t>
  </si>
  <si>
    <t>Tanker/2 Offcer</t>
  </si>
  <si>
    <t>drilling rig</t>
  </si>
  <si>
    <t>General cargo, GRT 4090, 2nd Officer</t>
  </si>
  <si>
    <t>PSV. 86 meters long. 2nd officer</t>
  </si>
  <si>
    <t>Range very dissappointing especially around Scilly</t>
  </si>
  <si>
    <t>Range poor</t>
  </si>
  <si>
    <t>13m Yacht, Professional Skipper</t>
  </si>
  <si>
    <t xml:space="preserve">Lately, my Navtex reception has been very poor, but that may be a fault with our unit (don't know yet). </t>
  </si>
  <si>
    <t>Gullercoats [G]</t>
  </si>
  <si>
    <t>Standby/supply ship, under 3000 GT, 2nd Mate</t>
  </si>
  <si>
    <t>P - Netherlands CG</t>
  </si>
  <si>
    <t xml:space="preserve">No service in place for canceling expired messages.  Give a possibility to check active and valid messages via Internet. </t>
  </si>
  <si>
    <t xml:space="preserve">Uniform system for numbering. Inform when warning is cancelled. Make a website to check active warnings per station. </t>
  </si>
  <si>
    <t xml:space="preserve">Chemical carrier. Northsea trading area. </t>
  </si>
  <si>
    <t>Malta is sending LF or CR thus messages get trunketed.</t>
  </si>
  <si>
    <t>Malta Radio</t>
  </si>
  <si>
    <t>No line feed or carrage returne sent</t>
  </si>
  <si>
    <t>Viking Quest - Radio Officer</t>
  </si>
  <si>
    <t>J</t>
  </si>
  <si>
    <t>Navtex shall be included in ECDIS</t>
  </si>
  <si>
    <t>RO/RO Ferry; 180m; OOW</t>
  </si>
  <si>
    <t>Nil</t>
  </si>
  <si>
    <t>Navarea 1,2,3,4</t>
  </si>
  <si>
    <t>LNG, 78000gtr, 2/O, Nil</t>
  </si>
  <si>
    <t>NAVAREA 1</t>
  </si>
  <si>
    <t>All stations should have same msg no. PA station has own numbers. so some msgs double when area double covered.</t>
  </si>
  <si>
    <t>same msg numbers so better to erase when msg are canceled. same "style". sometimes differences between PA, SA and GA, EA Stations. Service from UK very good and good to manage o/b</t>
  </si>
  <si>
    <t>Tanker, 8066 BRT, C/O</t>
  </si>
  <si>
    <t>LNG, 70000 T DWT, 2/Off.</t>
  </si>
  <si>
    <t xml:space="preserve">chilean navtex messages received only in spanish despite recommended configuration by ALRS and by Magellan Pilots informational Sheet. It is dangerous for navigation in these waters. </t>
  </si>
  <si>
    <t>J and U</t>
  </si>
  <si>
    <t>Better information regarding messages in force</t>
  </si>
  <si>
    <t>Tanker, 6000 dwt, 2nd Officer</t>
  </si>
  <si>
    <t>Stations T, P, S</t>
  </si>
  <si>
    <t>Some warnings are not relevant for larger ships</t>
  </si>
  <si>
    <t>Better information regarding messages in force at the moment</t>
  </si>
  <si>
    <t>more options for internet warnings such as arranging warnings from lower to higher for 'logical' filing</t>
  </si>
  <si>
    <t>Coastal Tanker, 6000t dwt, second officer 40 yrs experience</t>
  </si>
  <si>
    <t>transmitters Odesa and Kerch</t>
  </si>
  <si>
    <t>We have no suggestions for changes/improvements that could be made for the future operation of SafetyNET or NAVTEX. The information, which is transmitted by Odessa and Kerch coastal radio centers for Ukrainian zone of responsibility, ensures consistent  reception of navigational and meteorological safety related information</t>
  </si>
  <si>
    <t>furuno</t>
  </si>
  <si>
    <t>the navigational officers are overloaded by safety msgs</t>
  </si>
  <si>
    <t>the entire system should be changed due to E-navigation</t>
  </si>
  <si>
    <t>al msgs to be available on one webside</t>
  </si>
  <si>
    <t>tanker?100tysDWT/2OFF</t>
  </si>
  <si>
    <t>out look part is not enough</t>
  </si>
  <si>
    <t>chemical tanker / 109mtr / 2nd officer /</t>
  </si>
  <si>
    <t>Based on transit from Galatz (ROM) - Barcelona (SPN) - Vlissingen (NLD)</t>
  </si>
  <si>
    <t>Direct integration with ECDIS, so the messages will directly be converted to a ENC-update</t>
  </si>
  <si>
    <t>Navy patrol vessel - Displacement 3750t - Length 108m - Navigation officer</t>
  </si>
  <si>
    <t>Kekera (Corfu)</t>
  </si>
  <si>
    <t>Sometimes this seation doesnt come through</t>
  </si>
  <si>
    <t>Sailing vessel skipper</t>
  </si>
  <si>
    <t>Coverage around the UK seems to have deteriorated.</t>
  </si>
  <si>
    <t>Regular transmissions of references or web addresses where operating information / updates for the service can be obtained.</t>
  </si>
  <si>
    <t>Captain - 4000 tons offshore security vessel</t>
  </si>
  <si>
    <t>CAPITANIA DE PUERTO VALPARAISO</t>
  </si>
  <si>
    <t>PETROLERO LENGTH 206M - BREADTH 30M</t>
  </si>
  <si>
    <t>JAPAN NAVTEX N.W. NR 3541/2011</t>
  </si>
  <si>
    <t>All fine!:)</t>
  </si>
  <si>
    <t>Navigational officer Nikolaenko Zakhar m/t Princimar Strength</t>
  </si>
  <si>
    <t>Rig list displayed for Brazilian coastline is not reliable.</t>
  </si>
  <si>
    <t>Ask DHN (Brazilian Navy Hydrographical Office) for a greater accuracy of the rig list provided for their NAVAREA V EGCs. They could get this source from PETROBRAS directly (they have a PERFECT accuracy with the rig list, much better than the DHN list)</t>
  </si>
  <si>
    <t>DP Shuttle Tanker, on PETROBRAS charter, operating mainly in Campos Basin Oil field.</t>
  </si>
  <si>
    <t>sometimes priority does not match to the situation</t>
  </si>
  <si>
    <t>Q</t>
  </si>
  <si>
    <t>provides good and reliable service for Adriatic Sea</t>
  </si>
  <si>
    <t>sometimes priority does not match to the situation - especially for NAVAREA  9 and 11</t>
  </si>
  <si>
    <t>ensure that priority does match to the situation</t>
  </si>
  <si>
    <t>S/Y 26ft - CS OEX5495 - http://funkschule.at/</t>
  </si>
  <si>
    <t>Area III</t>
  </si>
  <si>
    <t xml:space="preserve">Tug boat- LOA 31mt-Master- Tug boat service </t>
  </si>
  <si>
    <t>I, J, L</t>
  </si>
  <si>
    <t xml:space="preserve">Navtex Stations I-grimeton and J-Gislovshammar are interfering with stations I-Izmir and J-Varna </t>
  </si>
  <si>
    <t>2/Off ,5000gt, dry cargo</t>
  </si>
  <si>
    <t>I, J</t>
  </si>
  <si>
    <t>2/Off , Dry Cargo, 5000gt</t>
  </si>
  <si>
    <t>tanker, GT: 25400, Position: 2NO</t>
  </si>
  <si>
    <t>Niton &amp; Cross Cosen</t>
  </si>
  <si>
    <t>pleasure craft</t>
  </si>
  <si>
    <t>Very often only names of landmarks are used - not convenient for foreign navigators. Geographical positions are not displayed in international convenient format Lat xx° yy,y' Lon xxx° yy,y' which makes it impossible for automatic position identification software to identify positions correctly : In Total US NAVTEX warings are mostly useless for commercial shipping, since it it very focuse on very local happenings. Metforecast could be extended for regions beyond a few miles off the US coast</t>
  </si>
  <si>
    <t>Tanker, 7500 gt, 2nd Officer quite familiar with Safetynet and NAVTEX</t>
  </si>
  <si>
    <t>no experience with that service in concerning NAVarea</t>
  </si>
  <si>
    <t>Furuno NX700</t>
  </si>
  <si>
    <t>It must be ensured that position formats are equal and readable by automatic positions identification systems like Transas Navtexviewer that add nav warnings atomatically to the chart system</t>
  </si>
  <si>
    <t xml:space="preserve">no experience </t>
  </si>
  <si>
    <t>NAVTEX: Instead of names of landmarks or Buoys it might be appreciated if more often geographical positions could be used to ensure that mariners, who are not familiar with the area identify locations of concern easily as well as automatic position detecting software.</t>
  </si>
  <si>
    <t>Met forecast could be better structured by adding paragraphs or blank lines to make fast and easy skimming possible for relevant information</t>
  </si>
  <si>
    <t>No Navtex messages available in that area</t>
  </si>
  <si>
    <t xml:space="preserve">working very well </t>
  </si>
  <si>
    <t xml:space="preserve">Concerning Riglists: It would minimize administrative work aboard when cancled rig positions would be listed as well, similar to new rig positions in the list which are marked as*new </t>
  </si>
  <si>
    <t xml:space="preserve">Tanker, 7500 gt, 2nd Officer quite familiar with Safetynet and </t>
  </si>
  <si>
    <t>General comments for all stations, with some examples given below.</t>
  </si>
  <si>
    <t>All nations have different numbering systems of warnings. Most countries have separate numbering systems for each station, thus the same message will be transmitted several times. This is not good. UK (WZ system) is a good example how it ought to work, with weekly in force-lists broadcasted. Belgium (Oostende Radio stn (T)) is a bad exampel - the have several parallel systems (info/nx) and a whole lot apparently for pleasure crafts only. The world would be a much better place if all joined a standardised numbering system. Some cooperation between nations would make it even better. As it is, the very same message may be bradcasted from differenrt nations, thus having different numbering systems, leading to unnecessary duplications and confusion for the navigator.</t>
  </si>
  <si>
    <t>Not in use. Covered by NAVTEX.</t>
  </si>
  <si>
    <t xml:space="preserve">NAVTEX: All nations have different numbering systems of warnings. Most countries have separate numbering systems for each station, thus the same message will be transmitted several times. This is not good. UK (WZ system) is a good example how it ought to work, with weekly in force-lists broadcasted. Belgium (Oostende Radio stn (T)) is a bad exampel - the have several parallel systems (info/nx) and a whole lot apparently for pleasure crafts only. The world would be a much better place if all joined a standardised numbering system. Some cooperation between nations would make it even better. As it is, the very same message may be bradcasted from differenrt nations, thus having different numbering systems, leading to unnecessary duplications and confusion for the navigator. SafetyNET: Navarea I is OK since it is possible to reach complimentary warnings through BA Notices to Mariners. However, all other Navareas are impossible to keep up to date if trading in other areas too -  in force-lists are broadcasted, but missing warnings are nowhere to be found. Internet is not yet a good enough system onboard. Having all areas active at all times is not a practical option either. </t>
  </si>
  <si>
    <t>LNG carrier, 120 000 mt, Master</t>
  </si>
  <si>
    <t>Is an excelent service.</t>
  </si>
  <si>
    <t>Prefectura Naval Argentina (Argentine Rep. Coast Guard)</t>
  </si>
  <si>
    <t>Is a good service</t>
  </si>
  <si>
    <t>Motor Tanker COIPO - Panama Flag - trading between Buenos Aires and Tierra del Fuego - Argentine Rep. - Length: 182,43 m / Breadth: 32,23 m / Depth: 17,50 m - Position: Lat.: 34 38,0 S / Long.: 058 20,5 W</t>
  </si>
  <si>
    <t>No NAVTEX station in our region</t>
  </si>
  <si>
    <t>Can we have some NAVTEX stations for our Region</t>
  </si>
  <si>
    <t>Cruise Ship, 246m long</t>
  </si>
  <si>
    <t>Crude oil Tanker, 156000 DWT, 2nd Officer</t>
  </si>
  <si>
    <t>WEST PACIFIC</t>
  </si>
  <si>
    <t>CONTAINER,GT65792,MASTER,CROSSING THE PACIFIC EVERY 21 DAYS</t>
  </si>
  <si>
    <t>CENTRAL PACIFIC</t>
  </si>
  <si>
    <t>CONTAINER,GT65792,MASTER</t>
  </si>
  <si>
    <t>POSSIBILITY TO SEPARATE INTO ATLANTIC AND PACIFIC AREA?</t>
  </si>
  <si>
    <t xml:space="preserve">CONTAINER,GT65792,MASTER,CROSSING THE PACIFIC EVERY 21 </t>
  </si>
  <si>
    <t>Navtex: Weekly list of active navtex for the sea area. SafetyNET is not clear the code and the les to be used for receiving the MSI in force for the sea area.(retrival of missing message)</t>
  </si>
  <si>
    <t>Pax Vessel, 60.000 GRT, 1st Officer.</t>
  </si>
  <si>
    <t>Tanker ,12000dwt, C/O</t>
  </si>
  <si>
    <t>messages should be used as simple English as possible. It is best to serve the users.</t>
  </si>
  <si>
    <t>chart no. affected to be specified.</t>
  </si>
  <si>
    <t>messages/warnings in force to be transmitted in deatil daily</t>
  </si>
  <si>
    <t>North Sea, Netherlands coastguard, rogaland, hamburg, grimeton</t>
  </si>
  <si>
    <t>We would like daily in force list and BA chart number on the warning</t>
  </si>
  <si>
    <t>We would like daily in force list on Navtex and BA chart number on the warning on Navtex</t>
  </si>
  <si>
    <t>Shuttle tanker (Betty Knutsen), 187m, 2nd officer</t>
  </si>
  <si>
    <t>furuno nx-500</t>
  </si>
  <si>
    <t>electronic display navtex receiver to be made the only accepted official navtex receiver.</t>
  </si>
  <si>
    <t>General cargo, GT3300, Second mate..</t>
  </si>
  <si>
    <t>Gislovshammar, Varberg</t>
  </si>
  <si>
    <t>Im a radioamateur, QTH: Lukow (mid east Poland), some 300 km to the south form Baltic Sea</t>
  </si>
  <si>
    <t xml:space="preserve">BE ESMERALDA Chile Navy Tall Ship </t>
  </si>
  <si>
    <t xml:space="preserve">It is of high important to receive NAVAREA warnings while at sea. The warnings received by Mariners while at sea are of a good quality, relevant and can be interpreted by any Officer of the Watch without Navigator's supervision. </t>
  </si>
  <si>
    <t>FURUNO N500</t>
  </si>
  <si>
    <t>NAVTEX used as back-up to Military HF signals transmitting warnings. NAVTEX is also used in comparison with the HF signals transmitted by the country concerned to their Naval Vessels at sea.</t>
  </si>
  <si>
    <t xml:space="preserve">This coastal warnings warns the Mariners hagging the coast with dangers that they may encounter. These warnings reduces the ships from running agroung as some country experiences high current along their coast. </t>
  </si>
  <si>
    <t>These tools are very  reliable for Mariners and must be continued to be used.</t>
  </si>
  <si>
    <t xml:space="preserve">SOUTH AFRICAN NAVAL SHIP (Frigates), Length-121m, Navigation Officer </t>
  </si>
  <si>
    <t>South China Sea. Stations in Sinagpore, Vietnam, Hong Kong &amp; Borneo.</t>
  </si>
  <si>
    <t xml:space="preserve">There is a great discrepancy in the number and quality ot warnings issued by individual stations in the area. Generally navigational warnings issued by Hong Kong, Singapore , Da Nang and Ho Chi Minh are clear and concise. However the two stations listed in ALRS Vol.6 as broadcasting from Borneo appear to be off air, if this is the case perhaps one of the other stations in the area could issue warnings on their behalf. </t>
  </si>
  <si>
    <t>It would be useful when entering a new Navarea to have the option to print out all in-force warnings, not just those broadcast during the preceeding 6 weeks, this is simply because many vessels still do not have access to the internet meaning they can not view older warnings online. Also if the vessel has never before entered that Navarea they will have no historical record of navarea warnings onboard.</t>
  </si>
  <si>
    <t>Third Officer, Qualified 2007. My Vessel: LNG Carrier (288m x 44m/102064gt).</t>
  </si>
  <si>
    <t>Valparaíso a Punta Arenas</t>
  </si>
  <si>
    <t>Se hace muy extenso la información de Seguridad, creo debería ser una información más compacta y enfocada específicamente al problema de seguridad. Una idea puede ser destacar en negritas lo importante del Aviso.</t>
  </si>
  <si>
    <t>Textos más compacto y precisos a la información o destacados como Indica el punto anterior.</t>
  </si>
  <si>
    <t>NELTUME,   REMOLCADOR,  CAPITAN</t>
  </si>
  <si>
    <t>518kHz</t>
  </si>
  <si>
    <t>Tug (29.73m) Captain</t>
  </si>
  <si>
    <t xml:space="preserve"> No answer</t>
  </si>
  <si>
    <t>Overall</t>
  </si>
  <si>
    <t>Satisfied</t>
  </si>
  <si>
    <t>Not satisfied</t>
  </si>
  <si>
    <t>%age Satisfied</t>
  </si>
  <si>
    <t>No NAVAREA quoted</t>
  </si>
  <si>
    <t>Clarity of messages</t>
  </si>
</sst>
</file>

<file path=xl/styles.xml><?xml version="1.0" encoding="utf-8"?>
<styleSheet xmlns="http://schemas.openxmlformats.org/spreadsheetml/2006/main">
  <fonts count="4">
    <font>
      <sz val="11"/>
      <color theme="1"/>
      <name val="Calibri"/>
      <family val="2"/>
      <scheme val="minor"/>
    </font>
    <font>
      <b/>
      <sz val="11"/>
      <color theme="1"/>
      <name val="Calibri"/>
      <family val="2"/>
      <scheme val="minor"/>
    </font>
    <font>
      <sz val="10.5"/>
      <color theme="1"/>
      <name val="Consolas"/>
      <family val="3"/>
    </font>
    <font>
      <sz val="11"/>
      <color theme="1"/>
      <name val="Calibri"/>
      <family val="2"/>
      <scheme val="minor"/>
    </font>
  </fonts>
  <fills count="7">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1"/>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3" fillId="0" borderId="0" applyFont="0" applyFill="0" applyBorder="0" applyAlignment="0" applyProtection="0"/>
  </cellStyleXfs>
  <cellXfs count="84">
    <xf numFmtId="0" fontId="0" fillId="0" borderId="0" xfId="0"/>
    <xf numFmtId="0" fontId="0" fillId="0" borderId="0" xfId="0" applyAlignment="1">
      <alignment wrapText="1"/>
    </xf>
    <xf numFmtId="0" fontId="0" fillId="2" borderId="0" xfId="0" applyFill="1" applyAlignment="1">
      <alignment horizontal="center" vertical="center" wrapText="1"/>
    </xf>
    <xf numFmtId="0" fontId="0" fillId="3" borderId="0" xfId="0" applyFill="1" applyAlignment="1">
      <alignment horizontal="center" vertical="center" wrapText="1"/>
    </xf>
    <xf numFmtId="0" fontId="0" fillId="4" borderId="0" xfId="0" applyFill="1" applyAlignment="1">
      <alignment horizontal="center" vertical="center" wrapText="1"/>
    </xf>
    <xf numFmtId="0" fontId="0" fillId="5" borderId="0" xfId="0" applyFill="1" applyAlignment="1">
      <alignment horizontal="center" vertical="center" wrapText="1"/>
    </xf>
    <xf numFmtId="0" fontId="1" fillId="0" borderId="0" xfId="0" applyFont="1" applyAlignment="1">
      <alignment horizontal="center" vertical="center"/>
    </xf>
    <xf numFmtId="0" fontId="2" fillId="0" borderId="0" xfId="0" applyFont="1"/>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2" fillId="0" borderId="0" xfId="0" applyFont="1" applyAlignment="1">
      <alignment vertical="center" wrapText="1"/>
    </xf>
    <xf numFmtId="0" fontId="0" fillId="6" borderId="0" xfId="0" applyFill="1" applyAlignment="1">
      <alignment vertical="center"/>
    </xf>
    <xf numFmtId="0" fontId="0" fillId="6" borderId="0" xfId="0" applyFill="1" applyAlignment="1">
      <alignment horizontal="center" vertical="center"/>
    </xf>
    <xf numFmtId="0" fontId="0" fillId="6" borderId="0" xfId="0" applyFill="1"/>
    <xf numFmtId="0" fontId="0" fillId="0" borderId="0" xfId="0" applyFill="1" applyAlignment="1">
      <alignment vertical="center"/>
    </xf>
    <xf numFmtId="0" fontId="0" fillId="0" borderId="0" xfId="0" applyFill="1" applyAlignment="1">
      <alignment horizontal="center" vertical="center"/>
    </xf>
    <xf numFmtId="0" fontId="0" fillId="0" borderId="0" xfId="0" applyFill="1"/>
    <xf numFmtId="0" fontId="0" fillId="0" borderId="2" xfId="0" applyBorder="1"/>
    <xf numFmtId="0" fontId="0" fillId="0" borderId="3" xfId="0" applyBorder="1"/>
    <xf numFmtId="0" fontId="0" fillId="0" borderId="0" xfId="0" applyBorder="1"/>
    <xf numFmtId="0" fontId="0" fillId="0" borderId="5" xfId="0" applyBorder="1"/>
    <xf numFmtId="0" fontId="0" fillId="0" borderId="7" xfId="0" applyBorder="1"/>
    <xf numFmtId="0" fontId="1" fillId="0" borderId="0" xfId="0" applyFont="1"/>
    <xf numFmtId="0" fontId="1" fillId="0" borderId="7" xfId="0" applyFont="1" applyBorder="1"/>
    <xf numFmtId="0" fontId="1" fillId="0" borderId="0" xfId="0" applyFont="1" applyAlignment="1">
      <alignment horizontal="center"/>
    </xf>
    <xf numFmtId="0" fontId="1" fillId="0" borderId="7" xfId="0" applyFont="1" applyBorder="1" applyAlignment="1">
      <alignment horizontal="center"/>
    </xf>
    <xf numFmtId="0" fontId="0" fillId="0" borderId="0" xfId="0" applyBorder="1" applyAlignment="1">
      <alignment vertical="center" wrapText="1"/>
    </xf>
    <xf numFmtId="0" fontId="1" fillId="0" borderId="0" xfId="0" applyFont="1" applyBorder="1" applyAlignment="1">
      <alignment horizontal="center"/>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0" fillId="6" borderId="2" xfId="0" applyFill="1" applyBorder="1"/>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wrapText="1"/>
    </xf>
    <xf numFmtId="0" fontId="1" fillId="0" borderId="0" xfId="0" applyFont="1" applyBorder="1" applyAlignment="1">
      <alignment horizontal="center" vertical="center"/>
    </xf>
    <xf numFmtId="0" fontId="0" fillId="6" borderId="0" xfId="0" applyFill="1" applyBorder="1"/>
    <xf numFmtId="0" fontId="1" fillId="0" borderId="5" xfId="0" applyFont="1" applyBorder="1" applyAlignment="1">
      <alignment horizontal="center" vertical="center"/>
    </xf>
    <xf numFmtId="0" fontId="1" fillId="0" borderId="4" xfId="0" applyFont="1" applyBorder="1" applyAlignment="1">
      <alignment horizontal="center"/>
    </xf>
    <xf numFmtId="9" fontId="1" fillId="0" borderId="0" xfId="1" applyFont="1" applyBorder="1" applyAlignment="1">
      <alignment horizontal="center" vertical="center"/>
    </xf>
    <xf numFmtId="9" fontId="1" fillId="0" borderId="5" xfId="1" applyFont="1" applyBorder="1" applyAlignment="1">
      <alignment horizontal="center" vertical="center"/>
    </xf>
    <xf numFmtId="0" fontId="0" fillId="6" borderId="7" xfId="0" applyFill="1" applyBorder="1"/>
    <xf numFmtId="0" fontId="0" fillId="0" borderId="8" xfId="0" applyBorder="1"/>
    <xf numFmtId="0" fontId="0" fillId="0" borderId="2" xfId="0" applyBorder="1" applyAlignment="1">
      <alignment vertical="center" wrapText="1"/>
    </xf>
    <xf numFmtId="0" fontId="1" fillId="0" borderId="6" xfId="0" applyFont="1" applyBorder="1" applyAlignment="1">
      <alignment horizontal="center"/>
    </xf>
    <xf numFmtId="9" fontId="1" fillId="0" borderId="7" xfId="1"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9" fontId="0" fillId="0" borderId="5" xfId="1" applyFont="1" applyBorder="1"/>
    <xf numFmtId="0" fontId="1" fillId="0" borderId="2" xfId="0" applyFont="1" applyBorder="1"/>
    <xf numFmtId="0" fontId="0" fillId="0" borderId="2" xfId="0" applyFill="1" applyBorder="1"/>
    <xf numFmtId="0" fontId="1" fillId="0" borderId="3" xfId="0" applyFont="1" applyBorder="1"/>
    <xf numFmtId="0" fontId="1" fillId="0" borderId="0" xfId="0" applyFont="1" applyBorder="1"/>
    <xf numFmtId="0" fontId="0" fillId="0" borderId="0" xfId="0" applyFill="1" applyBorder="1"/>
    <xf numFmtId="0" fontId="1" fillId="0" borderId="5" xfId="0" applyFont="1" applyBorder="1"/>
    <xf numFmtId="9" fontId="1" fillId="0" borderId="0" xfId="1" applyFont="1" applyBorder="1"/>
    <xf numFmtId="9" fontId="1" fillId="0" borderId="5" xfId="1" applyFont="1" applyBorder="1"/>
    <xf numFmtId="0" fontId="0" fillId="0" borderId="7" xfId="0" applyFill="1" applyBorder="1"/>
    <xf numFmtId="0" fontId="0" fillId="6" borderId="2" xfId="0" applyFill="1" applyBorder="1" applyAlignment="1">
      <alignment vertical="center" wrapText="1"/>
    </xf>
    <xf numFmtId="0" fontId="0" fillId="6" borderId="0" xfId="0" applyFill="1" applyBorder="1" applyAlignment="1">
      <alignment vertical="center" wrapText="1"/>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6" borderId="2"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7" xfId="0" applyFont="1" applyFill="1" applyBorder="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1" fillId="5" borderId="0" xfId="0" applyFont="1" applyFill="1" applyAlignment="1">
      <alignment horizontal="center" vertical="center"/>
    </xf>
    <xf numFmtId="0" fontId="1" fillId="4" borderId="0" xfId="0" applyFont="1" applyFill="1" applyAlignment="1">
      <alignment horizontal="center" vertical="center" wrapText="1"/>
    </xf>
    <xf numFmtId="9" fontId="0" fillId="0" borderId="0" xfId="1" applyFont="1" applyBorder="1"/>
    <xf numFmtId="9" fontId="1" fillId="0" borderId="7" xfId="1" applyFont="1" applyBorder="1"/>
    <xf numFmtId="0" fontId="1" fillId="0" borderId="8" xfId="0" applyFont="1" applyBorder="1"/>
    <xf numFmtId="0" fontId="0" fillId="0" borderId="2" xfId="0" applyBorder="1" applyAlignment="1">
      <alignment vertical="center"/>
    </xf>
    <xf numFmtId="0" fontId="2" fillId="0" borderId="2" xfId="0" applyFont="1" applyBorder="1" applyAlignment="1">
      <alignment vertical="center" wrapText="1"/>
    </xf>
    <xf numFmtId="0" fontId="0" fillId="0" borderId="3" xfId="0" applyBorder="1" applyAlignment="1">
      <alignment vertical="center"/>
    </xf>
    <xf numFmtId="0" fontId="0" fillId="0" borderId="0" xfId="0" applyBorder="1" applyAlignment="1">
      <alignment vertical="center"/>
    </xf>
    <xf numFmtId="0" fontId="0" fillId="0" borderId="5" xfId="0" applyBorder="1" applyAlignment="1">
      <alignment vertical="center"/>
    </xf>
    <xf numFmtId="9" fontId="0" fillId="0" borderId="0" xfId="1" applyFont="1" applyBorder="1" applyAlignment="1">
      <alignment vertical="center"/>
    </xf>
    <xf numFmtId="9" fontId="0" fillId="0" borderId="5" xfId="1" applyFont="1" applyBorder="1" applyAlignment="1">
      <alignment vertical="center"/>
    </xf>
    <xf numFmtId="9" fontId="0" fillId="0" borderId="7" xfId="1" applyFont="1" applyBorder="1" applyAlignment="1">
      <alignment vertical="center"/>
    </xf>
    <xf numFmtId="0" fontId="0" fillId="0" borderId="7" xfId="0" applyBorder="1" applyAlignment="1">
      <alignment vertical="center"/>
    </xf>
    <xf numFmtId="0" fontId="0" fillId="0" borderId="7" xfId="0" applyBorder="1" applyAlignment="1">
      <alignment vertical="center" wrapText="1"/>
    </xf>
    <xf numFmtId="0" fontId="0" fillId="0" borderId="8" xfId="0" applyBorder="1" applyAlignment="1">
      <alignment vertical="center"/>
    </xf>
  </cellXfs>
  <cellStyles count="2">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funkschule.at/"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hyperlink" Target="http://funkschule.at/"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funkschule.at/" TargetMode="External"/></Relationships>
</file>

<file path=xl/worksheets/sheet1.xml><?xml version="1.0" encoding="utf-8"?>
<worksheet xmlns="http://schemas.openxmlformats.org/spreadsheetml/2006/main" xmlns:r="http://schemas.openxmlformats.org/officeDocument/2006/relationships">
  <dimension ref="B1:Y112"/>
  <sheetViews>
    <sheetView tabSelected="1" workbookViewId="0">
      <pane xSplit="2" ySplit="2" topLeftCell="C3" activePane="bottomRight" state="frozen"/>
      <selection pane="topRight" activeCell="C1" sqref="C1"/>
      <selection pane="bottomLeft" activeCell="A3" sqref="A3"/>
      <selection pane="bottomRight" activeCell="O100" sqref="O100"/>
    </sheetView>
  </sheetViews>
  <sheetFormatPr defaultRowHeight="15"/>
  <cols>
    <col min="1" max="1" width="9.140625" style="8"/>
    <col min="2" max="2" width="9.7109375" style="6" bestFit="1" customWidth="1"/>
    <col min="3" max="3" width="11.28515625" style="8" customWidth="1"/>
    <col min="4" max="4" width="11.5703125" style="8" customWidth="1"/>
    <col min="5" max="6" width="10.5703125" style="8" customWidth="1"/>
    <col min="7" max="7" width="26.85546875" style="10" customWidth="1"/>
    <col min="8" max="8" width="9.140625" style="8"/>
    <col min="9" max="9" width="11.7109375" style="8" customWidth="1"/>
    <col min="10" max="10" width="10.140625" style="8" customWidth="1"/>
    <col min="11" max="11" width="10.7109375" style="8" customWidth="1"/>
    <col min="12" max="14" width="10.5703125" style="8" customWidth="1"/>
    <col min="15" max="15" width="22" style="10" customWidth="1"/>
    <col min="16" max="16" width="9.140625" style="8"/>
    <col min="17" max="17" width="11.42578125" style="8" customWidth="1"/>
    <col min="18" max="18" width="11.5703125" style="8" customWidth="1"/>
    <col min="19" max="19" width="11.85546875" style="8" customWidth="1"/>
    <col min="20" max="20" width="12" style="8" customWidth="1"/>
    <col min="21" max="21" width="10" style="8" customWidth="1"/>
    <col min="22" max="22" width="23.28515625" style="10" customWidth="1"/>
    <col min="23" max="23" width="9.140625" style="8"/>
    <col min="24" max="24" width="25.7109375" style="10" customWidth="1"/>
    <col min="25" max="25" width="21.85546875" style="10" customWidth="1"/>
    <col min="26" max="16384" width="9.140625" style="8"/>
  </cols>
  <sheetData>
    <row r="1" spans="2:25">
      <c r="C1" s="66" t="s">
        <v>5</v>
      </c>
      <c r="D1" s="66"/>
      <c r="E1" s="66"/>
      <c r="F1" s="66"/>
      <c r="G1" s="66"/>
      <c r="I1" s="67" t="s">
        <v>7</v>
      </c>
      <c r="J1" s="67"/>
      <c r="K1" s="67"/>
      <c r="L1" s="67"/>
      <c r="M1" s="67"/>
      <c r="N1" s="67"/>
      <c r="O1" s="67"/>
      <c r="Q1" s="68" t="s">
        <v>8</v>
      </c>
      <c r="R1" s="68"/>
      <c r="S1" s="68"/>
      <c r="T1" s="68"/>
      <c r="U1" s="68"/>
      <c r="V1" s="68"/>
      <c r="X1" s="69" t="s">
        <v>11</v>
      </c>
      <c r="Y1" s="69"/>
    </row>
    <row r="2" spans="2:25" s="9" customFormat="1" ht="45">
      <c r="B2" s="6" t="s">
        <v>0</v>
      </c>
      <c r="C2" s="2" t="s">
        <v>1</v>
      </c>
      <c r="D2" s="2" t="s">
        <v>2</v>
      </c>
      <c r="E2" s="2" t="s">
        <v>3</v>
      </c>
      <c r="F2" s="2" t="s">
        <v>280</v>
      </c>
      <c r="G2" s="2" t="s">
        <v>4</v>
      </c>
      <c r="I2" s="3" t="s">
        <v>6</v>
      </c>
      <c r="J2" s="3" t="s">
        <v>1</v>
      </c>
      <c r="K2" s="3" t="s">
        <v>2</v>
      </c>
      <c r="L2" s="3" t="s">
        <v>3</v>
      </c>
      <c r="M2" s="3" t="s">
        <v>280</v>
      </c>
      <c r="N2" s="3" t="s">
        <v>15</v>
      </c>
      <c r="O2" s="3" t="s">
        <v>4</v>
      </c>
      <c r="Q2" s="5" t="s">
        <v>1</v>
      </c>
      <c r="R2" s="5" t="s">
        <v>2</v>
      </c>
      <c r="S2" s="5" t="s">
        <v>3</v>
      </c>
      <c r="T2" s="5" t="s">
        <v>280</v>
      </c>
      <c r="U2" s="5" t="s">
        <v>15</v>
      </c>
      <c r="V2" s="5" t="s">
        <v>4</v>
      </c>
      <c r="X2" s="4" t="s">
        <v>9</v>
      </c>
      <c r="Y2" s="4" t="s">
        <v>10</v>
      </c>
    </row>
    <row r="3" spans="2:25" ht="57" customHeight="1">
      <c r="B3" s="6">
        <v>1</v>
      </c>
      <c r="C3" s="8">
        <v>0</v>
      </c>
      <c r="D3" s="8">
        <v>1</v>
      </c>
      <c r="E3" s="8">
        <v>1</v>
      </c>
      <c r="F3" s="8">
        <v>1</v>
      </c>
      <c r="G3" s="10" t="s">
        <v>12</v>
      </c>
      <c r="I3" s="8" t="s">
        <v>13</v>
      </c>
      <c r="J3" s="8">
        <v>0</v>
      </c>
      <c r="K3" s="8">
        <v>1</v>
      </c>
      <c r="L3" s="8">
        <v>1</v>
      </c>
      <c r="M3" s="8">
        <v>1</v>
      </c>
      <c r="N3" s="8">
        <v>0</v>
      </c>
      <c r="O3" s="11" t="s">
        <v>14</v>
      </c>
      <c r="Q3" s="8">
        <v>0</v>
      </c>
      <c r="R3" s="8">
        <v>1</v>
      </c>
      <c r="S3" s="8">
        <v>1</v>
      </c>
      <c r="T3" s="8">
        <v>1</v>
      </c>
      <c r="U3" s="8">
        <v>0</v>
      </c>
      <c r="V3" s="10" t="s">
        <v>16</v>
      </c>
      <c r="X3" s="11" t="s">
        <v>17</v>
      </c>
      <c r="Y3" s="11" t="s">
        <v>18</v>
      </c>
    </row>
    <row r="4" spans="2:25" ht="87.75" customHeight="1">
      <c r="B4" s="6">
        <v>3</v>
      </c>
      <c r="C4" s="8">
        <v>1</v>
      </c>
      <c r="D4" s="8">
        <v>1</v>
      </c>
      <c r="E4" s="8">
        <v>1</v>
      </c>
      <c r="F4" s="8">
        <v>1</v>
      </c>
      <c r="J4" s="8">
        <v>0</v>
      </c>
      <c r="K4" s="8">
        <v>1</v>
      </c>
      <c r="L4" s="8">
        <v>1</v>
      </c>
      <c r="M4" s="8">
        <v>1</v>
      </c>
      <c r="N4" s="8">
        <v>1</v>
      </c>
      <c r="O4" s="10" t="s">
        <v>19</v>
      </c>
      <c r="Q4" s="8">
        <v>1</v>
      </c>
      <c r="R4" s="8">
        <v>1</v>
      </c>
      <c r="S4" s="8">
        <v>1</v>
      </c>
      <c r="T4" s="8">
        <v>1</v>
      </c>
      <c r="U4" s="8">
        <v>1</v>
      </c>
      <c r="Y4" s="10" t="s">
        <v>20</v>
      </c>
    </row>
    <row r="5" spans="2:25" ht="30">
      <c r="B5" s="6">
        <v>1</v>
      </c>
      <c r="C5" s="8">
        <v>1</v>
      </c>
      <c r="D5" s="8">
        <v>1</v>
      </c>
      <c r="E5" s="8">
        <v>1</v>
      </c>
      <c r="F5" s="8">
        <v>1</v>
      </c>
      <c r="I5" s="8" t="s">
        <v>21</v>
      </c>
      <c r="J5" s="8">
        <v>1</v>
      </c>
      <c r="K5" s="8">
        <v>1</v>
      </c>
      <c r="L5" s="8">
        <v>1</v>
      </c>
      <c r="M5" s="8">
        <v>1</v>
      </c>
      <c r="N5" s="8">
        <v>1</v>
      </c>
      <c r="Q5" s="8">
        <v>1</v>
      </c>
      <c r="R5" s="8">
        <v>1</v>
      </c>
      <c r="S5" s="8">
        <v>1</v>
      </c>
      <c r="T5" s="8">
        <v>1</v>
      </c>
      <c r="U5" s="8">
        <v>1</v>
      </c>
      <c r="Y5" s="10" t="s">
        <v>22</v>
      </c>
    </row>
    <row r="6" spans="2:25" ht="135">
      <c r="B6" s="6">
        <v>1</v>
      </c>
      <c r="C6" s="8">
        <v>0</v>
      </c>
      <c r="D6" s="8">
        <v>0</v>
      </c>
      <c r="E6" s="8">
        <v>1</v>
      </c>
      <c r="F6" s="8">
        <v>1</v>
      </c>
      <c r="G6" s="10" t="s">
        <v>23</v>
      </c>
      <c r="J6" s="8">
        <v>1</v>
      </c>
      <c r="K6" s="8">
        <v>1</v>
      </c>
      <c r="L6" s="8">
        <v>1</v>
      </c>
      <c r="M6" s="8">
        <v>1</v>
      </c>
      <c r="N6" s="8">
        <v>1</v>
      </c>
      <c r="Q6" s="8">
        <v>1</v>
      </c>
      <c r="R6" s="8">
        <v>1</v>
      </c>
      <c r="S6" s="8">
        <v>1</v>
      </c>
      <c r="T6" s="8">
        <v>1</v>
      </c>
      <c r="U6" s="8">
        <v>1</v>
      </c>
      <c r="X6" s="11" t="s">
        <v>24</v>
      </c>
      <c r="Y6" s="10" t="s">
        <v>25</v>
      </c>
    </row>
    <row r="7" spans="2:25" ht="150">
      <c r="B7" s="6">
        <v>1</v>
      </c>
      <c r="C7" s="8">
        <v>1</v>
      </c>
      <c r="D7" s="8">
        <v>1</v>
      </c>
      <c r="E7" s="8">
        <v>1</v>
      </c>
      <c r="F7" s="8">
        <v>1</v>
      </c>
      <c r="I7" s="10" t="s">
        <v>26</v>
      </c>
      <c r="J7" s="8">
        <v>1</v>
      </c>
      <c r="K7" s="8">
        <v>1</v>
      </c>
      <c r="L7" s="8">
        <v>1</v>
      </c>
      <c r="M7" s="8">
        <v>1</v>
      </c>
      <c r="N7" s="8">
        <v>1</v>
      </c>
      <c r="O7" s="10" t="s">
        <v>27</v>
      </c>
      <c r="Q7" s="8">
        <v>1</v>
      </c>
      <c r="R7" s="8">
        <v>1</v>
      </c>
      <c r="S7" s="8">
        <v>1</v>
      </c>
      <c r="T7" s="8">
        <v>1</v>
      </c>
      <c r="U7" s="8">
        <v>1</v>
      </c>
      <c r="X7" s="10" t="s">
        <v>28</v>
      </c>
      <c r="Y7" s="10" t="s">
        <v>29</v>
      </c>
    </row>
    <row r="8" spans="2:25" ht="30">
      <c r="B8" s="6">
        <v>1</v>
      </c>
      <c r="C8" s="8">
        <v>1</v>
      </c>
      <c r="D8" s="8">
        <v>1</v>
      </c>
      <c r="E8" s="8">
        <v>1</v>
      </c>
      <c r="F8" s="8">
        <v>1</v>
      </c>
      <c r="J8" s="8">
        <v>1</v>
      </c>
      <c r="K8" s="8">
        <v>1</v>
      </c>
      <c r="L8" s="8">
        <v>1</v>
      </c>
      <c r="M8" s="8">
        <v>1</v>
      </c>
      <c r="N8" s="8">
        <v>1</v>
      </c>
      <c r="Q8" s="8">
        <v>1</v>
      </c>
      <c r="R8" s="8">
        <v>1</v>
      </c>
      <c r="S8" s="8">
        <v>1</v>
      </c>
      <c r="T8" s="8">
        <v>1</v>
      </c>
      <c r="U8" s="8">
        <v>1</v>
      </c>
      <c r="Y8" s="10" t="s">
        <v>30</v>
      </c>
    </row>
    <row r="9" spans="2:25">
      <c r="B9" s="6">
        <v>8</v>
      </c>
      <c r="C9" s="8">
        <v>1</v>
      </c>
      <c r="D9" s="8">
        <v>1</v>
      </c>
      <c r="E9" s="8">
        <v>1</v>
      </c>
      <c r="F9" s="8">
        <v>1</v>
      </c>
      <c r="J9" s="8">
        <v>1</v>
      </c>
      <c r="K9" s="8">
        <v>1</v>
      </c>
      <c r="L9" s="8">
        <v>1</v>
      </c>
      <c r="M9" s="8">
        <v>1</v>
      </c>
      <c r="N9" s="8">
        <v>1</v>
      </c>
      <c r="Q9" s="8">
        <v>1</v>
      </c>
      <c r="R9" s="8">
        <v>1</v>
      </c>
      <c r="S9" s="8">
        <v>1</v>
      </c>
      <c r="T9" s="8">
        <v>1</v>
      </c>
      <c r="U9" s="8">
        <v>1</v>
      </c>
    </row>
    <row r="10" spans="2:25">
      <c r="B10" s="6">
        <v>3</v>
      </c>
      <c r="C10" s="8">
        <v>1</v>
      </c>
      <c r="D10" s="8">
        <v>1</v>
      </c>
      <c r="E10" s="8">
        <v>1</v>
      </c>
      <c r="F10" s="8">
        <v>1</v>
      </c>
      <c r="J10" s="8" t="s">
        <v>31</v>
      </c>
      <c r="K10" s="8" t="s">
        <v>31</v>
      </c>
      <c r="L10" s="8" t="s">
        <v>31</v>
      </c>
      <c r="M10" s="8" t="s">
        <v>31</v>
      </c>
      <c r="N10" s="8" t="s">
        <v>31</v>
      </c>
      <c r="Q10" s="8" t="s">
        <v>31</v>
      </c>
      <c r="R10" s="8" t="s">
        <v>31</v>
      </c>
      <c r="S10" s="8" t="s">
        <v>31</v>
      </c>
      <c r="T10" s="8" t="s">
        <v>31</v>
      </c>
      <c r="U10" s="8" t="s">
        <v>31</v>
      </c>
    </row>
    <row r="11" spans="2:25" ht="135">
      <c r="B11" s="6">
        <v>3</v>
      </c>
      <c r="C11" s="8">
        <v>1</v>
      </c>
      <c r="D11" s="8">
        <v>1</v>
      </c>
      <c r="E11" s="8">
        <v>1</v>
      </c>
      <c r="F11" s="8">
        <v>1</v>
      </c>
      <c r="I11" s="8" t="s">
        <v>32</v>
      </c>
      <c r="J11" s="8">
        <v>0</v>
      </c>
      <c r="K11" s="8">
        <v>1</v>
      </c>
      <c r="L11" s="8">
        <v>1</v>
      </c>
      <c r="M11" s="8">
        <v>1</v>
      </c>
      <c r="N11" s="8">
        <v>1</v>
      </c>
      <c r="X11" s="10" t="s">
        <v>33</v>
      </c>
      <c r="Y11" s="10" t="s">
        <v>34</v>
      </c>
    </row>
    <row r="12" spans="2:25" ht="150">
      <c r="B12" s="6">
        <v>5</v>
      </c>
      <c r="C12" s="8">
        <v>1</v>
      </c>
      <c r="D12" s="8">
        <v>1</v>
      </c>
      <c r="E12" s="8">
        <v>1</v>
      </c>
      <c r="F12" s="8">
        <v>0</v>
      </c>
      <c r="G12" s="11" t="s">
        <v>35</v>
      </c>
      <c r="J12" s="8" t="s">
        <v>31</v>
      </c>
      <c r="K12" s="8" t="s">
        <v>31</v>
      </c>
      <c r="L12" s="8" t="s">
        <v>31</v>
      </c>
      <c r="M12" s="8" t="s">
        <v>31</v>
      </c>
      <c r="N12" s="8" t="s">
        <v>31</v>
      </c>
      <c r="Q12" s="8">
        <v>1</v>
      </c>
      <c r="R12" s="8">
        <v>1</v>
      </c>
      <c r="S12" s="8">
        <v>1</v>
      </c>
      <c r="T12" s="8">
        <v>1</v>
      </c>
      <c r="U12" s="8">
        <v>1</v>
      </c>
      <c r="X12" s="10" t="s">
        <v>36</v>
      </c>
      <c r="Y12" s="10" t="s">
        <v>37</v>
      </c>
    </row>
    <row r="13" spans="2:25" ht="30">
      <c r="B13" s="6" t="s">
        <v>38</v>
      </c>
      <c r="C13" s="8">
        <v>1</v>
      </c>
      <c r="D13" s="8">
        <v>1</v>
      </c>
      <c r="E13" s="8">
        <v>1</v>
      </c>
      <c r="F13" s="8">
        <v>1</v>
      </c>
      <c r="I13" s="8" t="s">
        <v>39</v>
      </c>
      <c r="J13" s="8">
        <v>1</v>
      </c>
      <c r="K13" s="8">
        <v>1</v>
      </c>
      <c r="L13" s="8">
        <v>1</v>
      </c>
      <c r="M13" s="8">
        <v>1</v>
      </c>
      <c r="N13" s="8">
        <v>1</v>
      </c>
      <c r="Q13" s="8">
        <v>1</v>
      </c>
      <c r="R13" s="8">
        <v>1</v>
      </c>
      <c r="S13" s="8">
        <v>1</v>
      </c>
      <c r="T13" s="8">
        <v>1</v>
      </c>
      <c r="U13" s="8">
        <v>1</v>
      </c>
      <c r="Y13" s="10" t="s">
        <v>40</v>
      </c>
    </row>
    <row r="14" spans="2:25" ht="85.5">
      <c r="B14" s="6">
        <v>13</v>
      </c>
      <c r="C14" s="8">
        <v>1</v>
      </c>
      <c r="D14" s="8">
        <v>1</v>
      </c>
      <c r="E14" s="8">
        <v>1</v>
      </c>
      <c r="F14" s="8">
        <v>1</v>
      </c>
      <c r="I14" s="10" t="s">
        <v>41</v>
      </c>
      <c r="J14" s="8">
        <v>1</v>
      </c>
      <c r="K14" s="8">
        <v>1</v>
      </c>
      <c r="L14" s="8">
        <v>1</v>
      </c>
      <c r="M14" s="8">
        <v>1</v>
      </c>
      <c r="N14" s="8">
        <v>1</v>
      </c>
      <c r="Q14" s="8">
        <v>1</v>
      </c>
      <c r="R14" s="8">
        <v>1</v>
      </c>
      <c r="S14" s="8">
        <v>1</v>
      </c>
      <c r="T14" s="8">
        <v>1</v>
      </c>
      <c r="U14" s="8">
        <v>1</v>
      </c>
      <c r="X14" s="11" t="s">
        <v>42</v>
      </c>
      <c r="Y14" s="10" t="s">
        <v>43</v>
      </c>
    </row>
    <row r="15" spans="2:25" ht="28.5">
      <c r="B15" s="6">
        <v>11</v>
      </c>
      <c r="C15" s="8">
        <v>1</v>
      </c>
      <c r="D15" s="8">
        <v>1</v>
      </c>
      <c r="E15" s="8">
        <v>1</v>
      </c>
      <c r="F15" s="8">
        <v>1</v>
      </c>
      <c r="G15" s="11" t="s">
        <v>44</v>
      </c>
      <c r="J15" s="8" t="s">
        <v>31</v>
      </c>
      <c r="K15" s="8" t="s">
        <v>31</v>
      </c>
      <c r="L15" s="8" t="s">
        <v>31</v>
      </c>
      <c r="M15" s="8" t="s">
        <v>31</v>
      </c>
      <c r="N15" s="8" t="s">
        <v>31</v>
      </c>
      <c r="Q15" s="8" t="s">
        <v>31</v>
      </c>
      <c r="R15" s="8" t="s">
        <v>31</v>
      </c>
      <c r="S15" s="8" t="s">
        <v>31</v>
      </c>
      <c r="T15" s="8" t="s">
        <v>31</v>
      </c>
      <c r="U15" s="8" t="s">
        <v>31</v>
      </c>
      <c r="Y15" s="8" t="s">
        <v>43</v>
      </c>
    </row>
    <row r="16" spans="2:25">
      <c r="B16" s="6">
        <v>8</v>
      </c>
      <c r="C16" s="8">
        <v>1</v>
      </c>
      <c r="D16" s="8">
        <v>1</v>
      </c>
      <c r="E16" s="8">
        <v>0</v>
      </c>
      <c r="F16" s="8">
        <v>1</v>
      </c>
      <c r="J16" s="8">
        <v>1</v>
      </c>
      <c r="K16" s="8">
        <v>1</v>
      </c>
      <c r="L16" s="8">
        <v>0</v>
      </c>
      <c r="M16" s="8">
        <v>0</v>
      </c>
      <c r="N16" s="8">
        <v>1</v>
      </c>
      <c r="Q16" s="8">
        <v>1</v>
      </c>
      <c r="R16" s="8">
        <v>1</v>
      </c>
      <c r="S16" s="8">
        <v>1</v>
      </c>
      <c r="T16" s="8">
        <v>1</v>
      </c>
      <c r="U16" s="8">
        <v>1</v>
      </c>
    </row>
    <row r="17" spans="2:25">
      <c r="B17" s="6">
        <v>8</v>
      </c>
      <c r="C17" s="8">
        <v>1</v>
      </c>
      <c r="D17" s="8">
        <v>1</v>
      </c>
      <c r="E17" s="8">
        <v>1</v>
      </c>
      <c r="F17" s="8">
        <v>1</v>
      </c>
      <c r="J17" s="8">
        <v>1</v>
      </c>
      <c r="K17" s="8">
        <v>1</v>
      </c>
      <c r="L17" s="8">
        <v>1</v>
      </c>
      <c r="M17" s="8">
        <v>1</v>
      </c>
      <c r="N17" s="8">
        <v>1</v>
      </c>
      <c r="Q17" s="8">
        <v>1</v>
      </c>
      <c r="R17" s="8">
        <v>1</v>
      </c>
      <c r="S17" s="8">
        <v>1</v>
      </c>
      <c r="T17" s="8">
        <v>1</v>
      </c>
      <c r="U17" s="8">
        <v>1</v>
      </c>
    </row>
    <row r="18" spans="2:25" ht="135">
      <c r="B18" s="6">
        <v>4</v>
      </c>
      <c r="C18" s="8">
        <v>1</v>
      </c>
      <c r="D18" s="8">
        <v>0</v>
      </c>
      <c r="E18" s="8">
        <v>1</v>
      </c>
      <c r="F18" s="8">
        <v>1</v>
      </c>
      <c r="G18" s="10" t="s">
        <v>45</v>
      </c>
      <c r="I18" s="10" t="s">
        <v>46</v>
      </c>
      <c r="J18" s="8">
        <v>1</v>
      </c>
      <c r="K18" s="8">
        <v>0</v>
      </c>
      <c r="L18" s="8">
        <v>1</v>
      </c>
      <c r="M18" s="8">
        <v>1</v>
      </c>
      <c r="N18" s="8">
        <v>1</v>
      </c>
      <c r="O18" s="10" t="s">
        <v>47</v>
      </c>
      <c r="Q18" s="8">
        <v>1</v>
      </c>
      <c r="R18" s="8">
        <v>1</v>
      </c>
      <c r="S18" s="8">
        <v>1</v>
      </c>
      <c r="T18" s="8">
        <v>1</v>
      </c>
      <c r="U18" s="8">
        <v>1</v>
      </c>
      <c r="Y18" s="8" t="s">
        <v>48</v>
      </c>
    </row>
    <row r="19" spans="2:25" ht="135">
      <c r="B19" s="6" t="s">
        <v>49</v>
      </c>
      <c r="C19" s="8">
        <v>1</v>
      </c>
      <c r="D19" s="8">
        <v>1</v>
      </c>
      <c r="E19" s="8">
        <v>1</v>
      </c>
      <c r="F19" s="8">
        <v>0</v>
      </c>
      <c r="G19" s="10" t="s">
        <v>50</v>
      </c>
      <c r="I19" s="8" t="s">
        <v>51</v>
      </c>
      <c r="J19" s="8">
        <v>1</v>
      </c>
      <c r="K19" s="8">
        <v>1</v>
      </c>
      <c r="L19" s="8">
        <v>1</v>
      </c>
      <c r="M19" s="8">
        <v>1</v>
      </c>
      <c r="N19" s="8">
        <v>1</v>
      </c>
      <c r="O19" s="10" t="s">
        <v>50</v>
      </c>
      <c r="Q19" s="8">
        <v>1</v>
      </c>
      <c r="R19" s="8">
        <v>1</v>
      </c>
      <c r="S19" s="8">
        <v>1</v>
      </c>
      <c r="T19" s="8">
        <v>1</v>
      </c>
      <c r="U19" s="8">
        <v>1</v>
      </c>
      <c r="V19" s="10" t="s">
        <v>50</v>
      </c>
      <c r="X19" s="10" t="s">
        <v>52</v>
      </c>
      <c r="Y19" s="11" t="s">
        <v>53</v>
      </c>
    </row>
    <row r="20" spans="2:25" ht="57">
      <c r="B20" s="6">
        <v>11</v>
      </c>
      <c r="C20" s="8">
        <v>1</v>
      </c>
      <c r="D20" s="8">
        <v>1</v>
      </c>
      <c r="E20" s="8">
        <v>1</v>
      </c>
      <c r="F20" s="8">
        <v>1</v>
      </c>
      <c r="J20" s="8">
        <v>0</v>
      </c>
      <c r="K20" s="8">
        <v>0</v>
      </c>
      <c r="L20" s="8">
        <v>1</v>
      </c>
      <c r="M20" s="8">
        <v>1</v>
      </c>
      <c r="N20" s="8">
        <v>1</v>
      </c>
      <c r="Q20" s="8">
        <v>1</v>
      </c>
      <c r="R20" s="8">
        <v>1</v>
      </c>
      <c r="S20" s="8">
        <v>1</v>
      </c>
      <c r="T20" s="8">
        <v>1</v>
      </c>
      <c r="U20" s="8">
        <v>1</v>
      </c>
      <c r="X20" s="10" t="s">
        <v>54</v>
      </c>
      <c r="Y20" s="11" t="s">
        <v>55</v>
      </c>
    </row>
    <row r="21" spans="2:25">
      <c r="B21" s="6" t="s">
        <v>49</v>
      </c>
      <c r="C21" s="8">
        <v>1</v>
      </c>
      <c r="D21" s="8">
        <v>1</v>
      </c>
      <c r="E21" s="8">
        <v>1</v>
      </c>
      <c r="F21" s="8">
        <v>1</v>
      </c>
      <c r="J21" s="8">
        <v>1</v>
      </c>
      <c r="K21" s="8">
        <v>1</v>
      </c>
      <c r="L21" s="8">
        <v>1</v>
      </c>
      <c r="M21" s="8">
        <v>1</v>
      </c>
      <c r="N21" s="8" t="s">
        <v>31</v>
      </c>
      <c r="Q21" s="8">
        <v>1</v>
      </c>
      <c r="R21" s="8">
        <v>1</v>
      </c>
      <c r="S21" s="8">
        <v>1</v>
      </c>
      <c r="T21" s="8">
        <v>1</v>
      </c>
      <c r="U21" s="8">
        <v>1</v>
      </c>
    </row>
    <row r="22" spans="2:25" ht="30">
      <c r="B22" s="6">
        <v>3</v>
      </c>
      <c r="C22" s="8">
        <v>1</v>
      </c>
      <c r="D22" s="8">
        <v>1</v>
      </c>
      <c r="E22" s="8">
        <v>1</v>
      </c>
      <c r="F22" s="8">
        <v>1</v>
      </c>
      <c r="I22" s="8" t="s">
        <v>56</v>
      </c>
      <c r="J22" s="8">
        <v>1</v>
      </c>
      <c r="K22" s="8">
        <v>1</v>
      </c>
      <c r="L22" s="8">
        <v>1</v>
      </c>
      <c r="M22" s="8">
        <v>1</v>
      </c>
      <c r="N22" s="8">
        <v>1</v>
      </c>
      <c r="O22" s="10" t="s">
        <v>57</v>
      </c>
      <c r="Q22" s="8">
        <v>1</v>
      </c>
      <c r="R22" s="8">
        <v>1</v>
      </c>
      <c r="S22" s="8">
        <v>1</v>
      </c>
      <c r="T22" s="8">
        <v>1</v>
      </c>
      <c r="U22" s="8">
        <v>1</v>
      </c>
      <c r="X22" s="10" t="s">
        <v>58</v>
      </c>
      <c r="Y22" s="11" t="s">
        <v>59</v>
      </c>
    </row>
    <row r="23" spans="2:25">
      <c r="B23" s="6">
        <v>1</v>
      </c>
      <c r="C23" s="8" t="s">
        <v>31</v>
      </c>
      <c r="D23" s="8" t="s">
        <v>31</v>
      </c>
      <c r="E23" s="8" t="s">
        <v>31</v>
      </c>
      <c r="F23" s="8" t="s">
        <v>31</v>
      </c>
      <c r="I23" s="8" t="s">
        <v>60</v>
      </c>
      <c r="J23" s="8">
        <v>1</v>
      </c>
      <c r="K23" s="8">
        <v>1</v>
      </c>
      <c r="L23" s="8">
        <v>1</v>
      </c>
      <c r="M23" s="8">
        <v>1</v>
      </c>
      <c r="N23" s="8">
        <v>1</v>
      </c>
      <c r="Q23" s="8" t="s">
        <v>31</v>
      </c>
      <c r="R23" s="8" t="s">
        <v>31</v>
      </c>
      <c r="S23" s="8" t="s">
        <v>31</v>
      </c>
      <c r="T23" s="8" t="s">
        <v>31</v>
      </c>
      <c r="U23" s="8" t="s">
        <v>31</v>
      </c>
    </row>
    <row r="24" spans="2:25">
      <c r="B24" s="6" t="s">
        <v>49</v>
      </c>
      <c r="C24" s="8">
        <v>1</v>
      </c>
      <c r="D24" s="8">
        <v>1</v>
      </c>
      <c r="E24" s="8">
        <v>1</v>
      </c>
      <c r="F24" s="8">
        <v>1</v>
      </c>
      <c r="I24" s="8" t="s">
        <v>61</v>
      </c>
      <c r="J24" s="8">
        <v>1</v>
      </c>
      <c r="K24" s="8">
        <v>1</v>
      </c>
      <c r="L24" s="8">
        <v>1</v>
      </c>
      <c r="M24" s="8">
        <v>1</v>
      </c>
      <c r="N24" s="8">
        <v>1</v>
      </c>
      <c r="Q24" s="8">
        <v>0</v>
      </c>
      <c r="R24" s="8">
        <v>0</v>
      </c>
      <c r="S24" s="8">
        <v>1</v>
      </c>
      <c r="T24" s="8">
        <v>1</v>
      </c>
      <c r="U24" s="8">
        <v>0</v>
      </c>
    </row>
    <row r="25" spans="2:25" ht="28.5">
      <c r="B25" s="6" t="s">
        <v>38</v>
      </c>
      <c r="C25" s="8">
        <v>1</v>
      </c>
      <c r="D25" s="8">
        <v>1</v>
      </c>
      <c r="E25" s="8">
        <v>1</v>
      </c>
      <c r="F25" s="8">
        <v>1</v>
      </c>
      <c r="J25" s="8">
        <v>1</v>
      </c>
      <c r="K25" s="8">
        <v>1</v>
      </c>
      <c r="L25" s="8">
        <v>1</v>
      </c>
      <c r="M25" s="8">
        <v>1</v>
      </c>
      <c r="N25" s="8">
        <v>1</v>
      </c>
      <c r="Q25" s="8">
        <v>1</v>
      </c>
      <c r="R25" s="8">
        <v>1</v>
      </c>
      <c r="S25" s="8">
        <v>1</v>
      </c>
      <c r="T25" s="8">
        <v>1</v>
      </c>
      <c r="U25" s="8">
        <v>1</v>
      </c>
      <c r="Y25" s="11" t="s">
        <v>62</v>
      </c>
    </row>
    <row r="26" spans="2:25" ht="135">
      <c r="B26" s="6">
        <v>1</v>
      </c>
      <c r="C26" s="8">
        <v>1</v>
      </c>
      <c r="D26" s="8">
        <v>1</v>
      </c>
      <c r="E26" s="8">
        <v>1</v>
      </c>
      <c r="F26" s="8">
        <v>1</v>
      </c>
      <c r="I26" s="8" t="s">
        <v>63</v>
      </c>
      <c r="J26" s="8">
        <v>1</v>
      </c>
      <c r="K26" s="8">
        <v>1</v>
      </c>
      <c r="L26" s="8">
        <v>1</v>
      </c>
      <c r="M26" s="8">
        <v>1</v>
      </c>
      <c r="N26" s="8">
        <v>1</v>
      </c>
      <c r="Q26" s="8">
        <v>1</v>
      </c>
      <c r="R26" s="8">
        <v>1</v>
      </c>
      <c r="S26" s="8">
        <v>1</v>
      </c>
      <c r="T26" s="8">
        <v>1</v>
      </c>
      <c r="U26" s="8">
        <v>1</v>
      </c>
      <c r="X26" s="10" t="s">
        <v>64</v>
      </c>
    </row>
    <row r="27" spans="2:25" ht="270.75">
      <c r="B27" s="6">
        <v>3</v>
      </c>
      <c r="C27" s="8">
        <v>1</v>
      </c>
      <c r="D27" s="8">
        <v>1</v>
      </c>
      <c r="E27" s="8">
        <v>1</v>
      </c>
      <c r="F27" s="8">
        <v>1</v>
      </c>
      <c r="I27" s="8" t="s">
        <v>65</v>
      </c>
      <c r="J27" s="8">
        <v>0</v>
      </c>
      <c r="K27" s="8">
        <v>1</v>
      </c>
      <c r="L27" s="8">
        <v>1</v>
      </c>
      <c r="M27" s="8">
        <v>1</v>
      </c>
      <c r="N27" s="8">
        <v>0</v>
      </c>
      <c r="O27" s="11" t="s">
        <v>66</v>
      </c>
      <c r="Q27" s="8">
        <v>1</v>
      </c>
      <c r="R27" s="8">
        <v>1</v>
      </c>
      <c r="S27" s="8">
        <v>1</v>
      </c>
      <c r="T27" s="8">
        <v>1</v>
      </c>
      <c r="U27" s="8">
        <v>1</v>
      </c>
      <c r="X27" s="11" t="s">
        <v>67</v>
      </c>
    </row>
    <row r="28" spans="2:25">
      <c r="B28" s="6">
        <v>2</v>
      </c>
      <c r="C28" s="8">
        <v>1</v>
      </c>
      <c r="D28" s="8">
        <v>1</v>
      </c>
      <c r="E28" s="8">
        <v>1</v>
      </c>
      <c r="F28" s="8">
        <v>1</v>
      </c>
      <c r="J28" s="8">
        <v>1</v>
      </c>
      <c r="K28" s="8">
        <v>1</v>
      </c>
      <c r="L28" s="8">
        <v>1</v>
      </c>
      <c r="M28" s="8">
        <v>1</v>
      </c>
      <c r="N28" s="8">
        <v>1</v>
      </c>
      <c r="Q28" s="8">
        <v>1</v>
      </c>
      <c r="R28" s="8">
        <v>1</v>
      </c>
      <c r="S28" s="8">
        <v>1</v>
      </c>
      <c r="T28" s="8">
        <v>1</v>
      </c>
      <c r="U28" s="8">
        <v>1</v>
      </c>
    </row>
    <row r="29" spans="2:25" ht="45">
      <c r="B29" s="6">
        <v>10</v>
      </c>
      <c r="C29" s="8">
        <v>1</v>
      </c>
      <c r="D29" s="8">
        <v>0</v>
      </c>
      <c r="E29" s="8">
        <v>1</v>
      </c>
      <c r="F29" s="8" t="s">
        <v>31</v>
      </c>
      <c r="G29" s="10" t="s">
        <v>68</v>
      </c>
      <c r="J29" s="8" t="s">
        <v>31</v>
      </c>
      <c r="K29" s="8" t="s">
        <v>31</v>
      </c>
      <c r="L29" s="8" t="s">
        <v>31</v>
      </c>
      <c r="M29" s="8" t="s">
        <v>31</v>
      </c>
      <c r="N29" s="8" t="s">
        <v>31</v>
      </c>
      <c r="O29" s="10" t="s">
        <v>69</v>
      </c>
      <c r="Q29" s="8">
        <v>1</v>
      </c>
      <c r="R29" s="8">
        <v>0</v>
      </c>
      <c r="S29" s="8">
        <v>1</v>
      </c>
      <c r="T29" s="8">
        <v>1</v>
      </c>
      <c r="U29" s="8">
        <v>1</v>
      </c>
      <c r="V29" s="10" t="s">
        <v>70</v>
      </c>
      <c r="Y29" s="11" t="s">
        <v>71</v>
      </c>
    </row>
    <row r="30" spans="2:25" ht="45">
      <c r="B30" s="6">
        <v>7</v>
      </c>
      <c r="C30" s="8">
        <v>1</v>
      </c>
      <c r="D30" s="8">
        <v>1</v>
      </c>
      <c r="E30" s="8">
        <v>1</v>
      </c>
      <c r="F30" s="8">
        <v>1</v>
      </c>
      <c r="I30" s="8" t="s">
        <v>72</v>
      </c>
      <c r="J30" s="8">
        <v>1</v>
      </c>
      <c r="K30" s="8">
        <v>1</v>
      </c>
      <c r="L30" s="8">
        <v>1</v>
      </c>
      <c r="M30" s="8">
        <v>1</v>
      </c>
      <c r="N30" s="8">
        <v>1</v>
      </c>
      <c r="Q30" s="8">
        <v>1</v>
      </c>
      <c r="R30" s="8">
        <v>1</v>
      </c>
      <c r="S30" s="8">
        <v>1</v>
      </c>
      <c r="T30" s="8">
        <v>1</v>
      </c>
      <c r="U30" s="8">
        <v>1</v>
      </c>
      <c r="Y30" s="1" t="s">
        <v>73</v>
      </c>
    </row>
    <row r="31" spans="2:25" ht="75">
      <c r="B31" s="6" t="s">
        <v>49</v>
      </c>
      <c r="C31" s="8" t="s">
        <v>31</v>
      </c>
      <c r="D31" s="8" t="s">
        <v>31</v>
      </c>
      <c r="E31" s="8" t="s">
        <v>31</v>
      </c>
      <c r="F31" s="8" t="s">
        <v>31</v>
      </c>
      <c r="G31" s="7" t="s">
        <v>74</v>
      </c>
      <c r="I31" s="8" t="s">
        <v>75</v>
      </c>
      <c r="J31" s="8">
        <v>1</v>
      </c>
      <c r="K31" s="8">
        <v>1</v>
      </c>
      <c r="L31" s="8">
        <v>1</v>
      </c>
      <c r="M31" s="8">
        <v>1</v>
      </c>
      <c r="N31" s="8">
        <v>0</v>
      </c>
      <c r="O31" s="10" t="s">
        <v>76</v>
      </c>
      <c r="Q31" s="8" t="s">
        <v>31</v>
      </c>
      <c r="R31" s="8" t="s">
        <v>31</v>
      </c>
      <c r="S31" s="8" t="s">
        <v>31</v>
      </c>
      <c r="T31" s="8" t="s">
        <v>31</v>
      </c>
      <c r="U31" s="8" t="s">
        <v>31</v>
      </c>
      <c r="X31" s="10" t="s">
        <v>77</v>
      </c>
    </row>
    <row r="32" spans="2:25">
      <c r="B32" s="6">
        <v>1</v>
      </c>
      <c r="C32" s="8">
        <v>1</v>
      </c>
      <c r="D32" s="8">
        <v>1</v>
      </c>
      <c r="E32" s="8">
        <v>1</v>
      </c>
      <c r="F32" s="8">
        <v>1</v>
      </c>
      <c r="J32" s="8">
        <v>1</v>
      </c>
      <c r="K32" s="8">
        <v>1</v>
      </c>
      <c r="L32" s="8">
        <v>1</v>
      </c>
      <c r="M32" s="8">
        <v>1</v>
      </c>
      <c r="N32" s="8">
        <v>1</v>
      </c>
      <c r="Q32" s="8">
        <v>1</v>
      </c>
      <c r="R32" s="8">
        <v>1</v>
      </c>
      <c r="S32" s="8">
        <v>1</v>
      </c>
      <c r="T32" s="8">
        <v>1</v>
      </c>
      <c r="U32" s="8">
        <v>1</v>
      </c>
    </row>
    <row r="33" spans="2:25" ht="120">
      <c r="B33" s="6">
        <v>4</v>
      </c>
      <c r="C33" s="8">
        <v>1</v>
      </c>
      <c r="D33" s="8">
        <v>0</v>
      </c>
      <c r="E33" s="8">
        <v>0</v>
      </c>
      <c r="F33" s="8">
        <v>1</v>
      </c>
      <c r="G33" s="10" t="s">
        <v>78</v>
      </c>
      <c r="I33" s="10" t="s">
        <v>79</v>
      </c>
      <c r="J33" s="8">
        <v>1</v>
      </c>
      <c r="K33" s="8">
        <v>1</v>
      </c>
      <c r="L33" s="8">
        <v>1</v>
      </c>
      <c r="M33" s="8">
        <v>1</v>
      </c>
      <c r="N33" s="8">
        <v>1</v>
      </c>
      <c r="Q33" s="8">
        <v>1</v>
      </c>
      <c r="R33" s="8">
        <v>1</v>
      </c>
      <c r="S33" s="8">
        <v>1</v>
      </c>
      <c r="T33" s="8">
        <v>1</v>
      </c>
      <c r="U33" s="8">
        <v>1</v>
      </c>
      <c r="V33" s="10" t="s">
        <v>80</v>
      </c>
      <c r="Y33" s="11" t="s">
        <v>81</v>
      </c>
    </row>
    <row r="34" spans="2:25" ht="30">
      <c r="B34" s="6" t="s">
        <v>49</v>
      </c>
      <c r="C34" s="8">
        <v>1</v>
      </c>
      <c r="D34" s="8">
        <v>1</v>
      </c>
      <c r="E34" s="8">
        <v>1</v>
      </c>
      <c r="F34" s="8">
        <v>1</v>
      </c>
      <c r="I34" s="8" t="s">
        <v>82</v>
      </c>
      <c r="J34" s="8">
        <v>1</v>
      </c>
      <c r="K34" s="8">
        <v>1</v>
      </c>
      <c r="L34" s="8">
        <v>1</v>
      </c>
      <c r="M34" s="8">
        <v>1</v>
      </c>
      <c r="N34" s="8">
        <v>1</v>
      </c>
      <c r="Q34" s="8">
        <v>0</v>
      </c>
      <c r="R34" s="8">
        <v>0</v>
      </c>
      <c r="S34" s="8">
        <v>0</v>
      </c>
      <c r="T34" s="8">
        <v>0</v>
      </c>
      <c r="U34" s="8">
        <v>0</v>
      </c>
      <c r="V34" s="10" t="s">
        <v>83</v>
      </c>
      <c r="Y34" s="10" t="s">
        <v>84</v>
      </c>
    </row>
    <row r="35" spans="2:25" ht="30">
      <c r="B35" s="6">
        <v>2</v>
      </c>
      <c r="C35" s="8">
        <v>0</v>
      </c>
      <c r="D35" s="8">
        <v>1</v>
      </c>
      <c r="E35" s="8">
        <v>1</v>
      </c>
      <c r="F35" s="8">
        <v>1</v>
      </c>
      <c r="G35" s="1" t="s">
        <v>85</v>
      </c>
      <c r="I35" s="8" t="s">
        <v>86</v>
      </c>
      <c r="J35" s="8">
        <v>0</v>
      </c>
      <c r="K35" s="8">
        <v>1</v>
      </c>
      <c r="L35" s="8">
        <v>1</v>
      </c>
      <c r="M35" s="8">
        <v>1</v>
      </c>
      <c r="N35" s="8">
        <v>1</v>
      </c>
      <c r="Q35" s="8">
        <v>0</v>
      </c>
      <c r="R35" s="8">
        <v>1</v>
      </c>
      <c r="S35" s="8">
        <v>1</v>
      </c>
      <c r="T35" s="8">
        <v>1</v>
      </c>
      <c r="U35" s="8">
        <v>1</v>
      </c>
      <c r="X35" s="10" t="s">
        <v>87</v>
      </c>
      <c r="Y35" s="10" t="s">
        <v>88</v>
      </c>
    </row>
    <row r="36" spans="2:25" ht="120">
      <c r="B36" s="6">
        <v>1</v>
      </c>
      <c r="C36" s="8">
        <v>1</v>
      </c>
      <c r="D36" s="8">
        <v>1</v>
      </c>
      <c r="E36" s="8">
        <v>1</v>
      </c>
      <c r="F36" s="8">
        <v>1</v>
      </c>
      <c r="G36" s="10" t="s">
        <v>89</v>
      </c>
      <c r="I36" s="8" t="s">
        <v>90</v>
      </c>
      <c r="J36" s="8">
        <v>1</v>
      </c>
      <c r="K36" s="8">
        <v>1</v>
      </c>
      <c r="L36" s="8">
        <v>1</v>
      </c>
      <c r="M36" s="8">
        <v>1</v>
      </c>
      <c r="N36" s="8">
        <v>0</v>
      </c>
      <c r="O36" s="10" t="s">
        <v>91</v>
      </c>
      <c r="Q36" s="8">
        <v>1</v>
      </c>
      <c r="R36" s="8">
        <v>1</v>
      </c>
      <c r="S36" s="8">
        <v>1</v>
      </c>
      <c r="T36" s="8">
        <v>1</v>
      </c>
      <c r="U36" s="8">
        <v>1</v>
      </c>
      <c r="X36" s="10" t="s">
        <v>92</v>
      </c>
      <c r="Y36" s="11" t="s">
        <v>93</v>
      </c>
    </row>
    <row r="37" spans="2:25" ht="90">
      <c r="B37" s="6">
        <v>11</v>
      </c>
      <c r="C37" s="8">
        <v>1</v>
      </c>
      <c r="D37" s="8">
        <v>1</v>
      </c>
      <c r="E37" s="8">
        <v>1</v>
      </c>
      <c r="F37" s="8">
        <v>1</v>
      </c>
      <c r="I37" s="8" t="s">
        <v>94</v>
      </c>
      <c r="J37" s="8">
        <v>1</v>
      </c>
      <c r="K37" s="8">
        <v>1</v>
      </c>
      <c r="L37" s="8">
        <v>1</v>
      </c>
      <c r="M37" s="8">
        <v>1</v>
      </c>
      <c r="N37" s="8">
        <v>1</v>
      </c>
      <c r="Q37" s="8">
        <v>1</v>
      </c>
      <c r="R37" s="8">
        <v>0</v>
      </c>
      <c r="S37" s="8">
        <v>1</v>
      </c>
      <c r="T37" s="8">
        <v>1</v>
      </c>
      <c r="U37" s="8">
        <v>1</v>
      </c>
      <c r="V37" s="10" t="s">
        <v>95</v>
      </c>
      <c r="X37" s="10" t="s">
        <v>96</v>
      </c>
      <c r="Y37" s="10" t="s">
        <v>97</v>
      </c>
    </row>
    <row r="38" spans="2:25" ht="90">
      <c r="B38" s="6">
        <v>2</v>
      </c>
      <c r="C38" s="8">
        <v>1</v>
      </c>
      <c r="D38" s="8">
        <v>1</v>
      </c>
      <c r="E38" s="8">
        <v>1</v>
      </c>
      <c r="F38" s="8">
        <v>1</v>
      </c>
      <c r="J38" s="8">
        <v>1</v>
      </c>
      <c r="K38" s="8">
        <v>1</v>
      </c>
      <c r="L38" s="8">
        <v>1</v>
      </c>
      <c r="M38" s="8">
        <v>1</v>
      </c>
      <c r="N38" s="8">
        <v>1</v>
      </c>
      <c r="O38" s="10" t="s">
        <v>98</v>
      </c>
      <c r="Q38" s="8">
        <v>1</v>
      </c>
      <c r="R38" s="8">
        <v>1</v>
      </c>
      <c r="S38" s="8">
        <v>1</v>
      </c>
      <c r="T38" s="8">
        <v>1</v>
      </c>
      <c r="U38" s="8">
        <v>1</v>
      </c>
      <c r="X38" s="10" t="s">
        <v>99</v>
      </c>
      <c r="Y38" s="10" t="s">
        <v>100</v>
      </c>
    </row>
    <row r="39" spans="2:25" ht="75">
      <c r="B39" s="6">
        <v>3</v>
      </c>
      <c r="C39" s="8">
        <v>1</v>
      </c>
      <c r="D39" s="8">
        <v>1</v>
      </c>
      <c r="E39" s="8">
        <v>1</v>
      </c>
      <c r="F39" s="8">
        <v>1</v>
      </c>
      <c r="G39" s="8" t="s">
        <v>101</v>
      </c>
      <c r="I39" s="10" t="s">
        <v>102</v>
      </c>
      <c r="J39" s="8">
        <v>1</v>
      </c>
      <c r="K39" s="8">
        <v>0</v>
      </c>
      <c r="L39" s="8">
        <v>1</v>
      </c>
      <c r="M39" s="8">
        <v>0</v>
      </c>
      <c r="N39" s="8">
        <v>1</v>
      </c>
      <c r="O39" s="11" t="s">
        <v>103</v>
      </c>
      <c r="Q39" s="8">
        <v>1</v>
      </c>
      <c r="R39" s="8">
        <v>1</v>
      </c>
      <c r="S39" s="8">
        <v>1</v>
      </c>
      <c r="T39" s="8">
        <v>1</v>
      </c>
      <c r="U39" s="8">
        <v>1</v>
      </c>
      <c r="X39" s="10" t="s">
        <v>104</v>
      </c>
      <c r="Y39" s="10" t="s">
        <v>105</v>
      </c>
    </row>
    <row r="40" spans="2:25" ht="90">
      <c r="B40" s="6">
        <v>3</v>
      </c>
      <c r="C40" s="8">
        <v>1</v>
      </c>
      <c r="D40" s="8">
        <v>0</v>
      </c>
      <c r="E40" s="8">
        <v>1</v>
      </c>
      <c r="F40" s="8">
        <v>1</v>
      </c>
      <c r="G40" s="10" t="s">
        <v>106</v>
      </c>
      <c r="I40" s="8" t="s">
        <v>107</v>
      </c>
      <c r="J40" s="8">
        <v>1</v>
      </c>
      <c r="K40" s="8">
        <v>1</v>
      </c>
      <c r="L40" s="8">
        <v>1</v>
      </c>
      <c r="M40" s="8">
        <v>1</v>
      </c>
      <c r="N40" s="8">
        <v>1</v>
      </c>
      <c r="Q40" s="8">
        <v>1</v>
      </c>
      <c r="R40" s="8">
        <v>0</v>
      </c>
      <c r="S40" s="8">
        <v>1</v>
      </c>
      <c r="T40" s="8">
        <v>1</v>
      </c>
      <c r="U40" s="8">
        <v>1</v>
      </c>
      <c r="V40" s="10" t="s">
        <v>106</v>
      </c>
      <c r="X40" s="10" t="s">
        <v>108</v>
      </c>
      <c r="Y40" s="10" t="s">
        <v>109</v>
      </c>
    </row>
    <row r="41" spans="2:25">
      <c r="B41" s="6">
        <v>1</v>
      </c>
      <c r="C41" s="8">
        <v>0</v>
      </c>
      <c r="D41" s="8">
        <v>1</v>
      </c>
      <c r="E41" s="8">
        <v>1</v>
      </c>
      <c r="F41" s="8">
        <v>1</v>
      </c>
      <c r="I41" s="8" t="s">
        <v>110</v>
      </c>
      <c r="J41" s="8">
        <v>0</v>
      </c>
      <c r="K41" s="8">
        <v>1</v>
      </c>
      <c r="L41" s="8">
        <v>1</v>
      </c>
      <c r="M41" s="8">
        <v>1</v>
      </c>
      <c r="N41" s="8">
        <v>1</v>
      </c>
      <c r="Q41" s="8">
        <v>0</v>
      </c>
      <c r="R41" s="8">
        <v>1</v>
      </c>
      <c r="S41" s="8">
        <v>1</v>
      </c>
      <c r="T41" s="8">
        <v>1</v>
      </c>
      <c r="U41" s="8">
        <v>1</v>
      </c>
      <c r="Y41" s="10" t="s">
        <v>111</v>
      </c>
    </row>
    <row r="42" spans="2:25">
      <c r="B42" s="6" t="s">
        <v>49</v>
      </c>
      <c r="C42" s="8">
        <v>1</v>
      </c>
      <c r="D42" s="8">
        <v>1</v>
      </c>
      <c r="E42" s="8">
        <v>0</v>
      </c>
      <c r="F42" s="8">
        <v>1</v>
      </c>
      <c r="J42" s="8">
        <v>1</v>
      </c>
      <c r="K42" s="8">
        <v>1</v>
      </c>
      <c r="L42" s="8">
        <v>0</v>
      </c>
      <c r="M42" s="8">
        <v>0</v>
      </c>
      <c r="N42" s="8">
        <v>1</v>
      </c>
      <c r="Q42" s="8">
        <v>1</v>
      </c>
      <c r="R42" s="8">
        <v>1</v>
      </c>
      <c r="S42" s="8">
        <v>0</v>
      </c>
      <c r="T42" s="8">
        <v>0</v>
      </c>
      <c r="U42" s="8">
        <v>1</v>
      </c>
    </row>
    <row r="43" spans="2:25" ht="30">
      <c r="B43" s="6" t="s">
        <v>49</v>
      </c>
      <c r="C43" s="8">
        <v>0</v>
      </c>
      <c r="D43" s="8">
        <v>1</v>
      </c>
      <c r="E43" s="8">
        <v>1</v>
      </c>
      <c r="F43" s="8">
        <v>1</v>
      </c>
      <c r="J43" s="8">
        <v>0</v>
      </c>
      <c r="K43" s="8">
        <v>1</v>
      </c>
      <c r="L43" s="8">
        <v>1</v>
      </c>
      <c r="M43" s="8">
        <v>1</v>
      </c>
      <c r="N43" s="8">
        <v>1</v>
      </c>
      <c r="Q43" s="8" t="s">
        <v>31</v>
      </c>
      <c r="R43" s="8" t="s">
        <v>31</v>
      </c>
      <c r="S43" s="8" t="s">
        <v>31</v>
      </c>
      <c r="T43" s="8" t="s">
        <v>31</v>
      </c>
      <c r="U43" s="8" t="s">
        <v>31</v>
      </c>
      <c r="Y43" s="10" t="s">
        <v>112</v>
      </c>
    </row>
    <row r="44" spans="2:25" ht="60">
      <c r="B44" s="6">
        <v>1</v>
      </c>
      <c r="C44" s="8">
        <v>1</v>
      </c>
      <c r="D44" s="8">
        <v>1</v>
      </c>
      <c r="E44" s="8">
        <v>1</v>
      </c>
      <c r="F44" s="8">
        <v>1</v>
      </c>
      <c r="G44" s="10" t="s">
        <v>113</v>
      </c>
      <c r="J44" s="8">
        <v>1</v>
      </c>
      <c r="K44" s="8">
        <v>1</v>
      </c>
      <c r="L44" s="8">
        <v>1</v>
      </c>
      <c r="M44" s="8">
        <v>1</v>
      </c>
      <c r="N44" s="8">
        <v>1</v>
      </c>
      <c r="O44" s="10" t="s">
        <v>114</v>
      </c>
      <c r="Q44" s="8">
        <v>1</v>
      </c>
      <c r="R44" s="8">
        <v>1</v>
      </c>
      <c r="S44" s="8">
        <v>1</v>
      </c>
      <c r="T44" s="8">
        <v>1</v>
      </c>
      <c r="U44" s="8">
        <v>1</v>
      </c>
      <c r="X44" s="10" t="s">
        <v>115</v>
      </c>
      <c r="Y44" s="10" t="s">
        <v>116</v>
      </c>
    </row>
    <row r="45" spans="2:25" ht="60">
      <c r="B45" s="6" t="s">
        <v>49</v>
      </c>
      <c r="C45" s="8">
        <v>0</v>
      </c>
      <c r="D45" s="8">
        <v>1</v>
      </c>
      <c r="E45" s="8">
        <v>1</v>
      </c>
      <c r="F45" s="8">
        <v>1</v>
      </c>
      <c r="J45" s="8">
        <v>0</v>
      </c>
      <c r="K45" s="8">
        <v>1</v>
      </c>
      <c r="L45" s="8">
        <v>1</v>
      </c>
      <c r="M45" s="8">
        <v>1</v>
      </c>
      <c r="N45" s="8">
        <v>1</v>
      </c>
      <c r="Q45" s="8">
        <v>0</v>
      </c>
      <c r="R45" s="8">
        <v>1</v>
      </c>
      <c r="S45" s="8">
        <v>1</v>
      </c>
      <c r="T45" s="8">
        <v>1</v>
      </c>
      <c r="U45" s="8">
        <v>0</v>
      </c>
      <c r="X45" s="10" t="s">
        <v>117</v>
      </c>
      <c r="Y45" s="10" t="s">
        <v>118</v>
      </c>
    </row>
    <row r="46" spans="2:25" ht="60">
      <c r="B46" s="6">
        <v>5</v>
      </c>
      <c r="C46" s="8" t="s">
        <v>31</v>
      </c>
      <c r="D46" s="8">
        <v>1</v>
      </c>
      <c r="E46" s="8">
        <v>1</v>
      </c>
      <c r="F46" s="8">
        <v>1</v>
      </c>
      <c r="J46" s="8">
        <v>0</v>
      </c>
      <c r="K46" s="8">
        <v>0</v>
      </c>
      <c r="L46" s="8" t="s">
        <v>31</v>
      </c>
      <c r="M46" s="8">
        <v>0</v>
      </c>
      <c r="N46" s="8">
        <v>0</v>
      </c>
      <c r="Q46" s="8">
        <v>1</v>
      </c>
      <c r="R46" s="8">
        <v>1</v>
      </c>
      <c r="S46" s="8">
        <v>1</v>
      </c>
      <c r="T46" s="8">
        <v>1</v>
      </c>
      <c r="U46" s="8">
        <v>1</v>
      </c>
      <c r="X46" s="10" t="s">
        <v>119</v>
      </c>
      <c r="Y46" s="10" t="s">
        <v>120</v>
      </c>
    </row>
    <row r="47" spans="2:25" ht="75">
      <c r="B47" s="6">
        <v>4</v>
      </c>
      <c r="C47" s="8">
        <v>1</v>
      </c>
      <c r="D47" s="8">
        <v>1</v>
      </c>
      <c r="E47" s="8">
        <v>1</v>
      </c>
      <c r="F47" s="8" t="s">
        <v>31</v>
      </c>
      <c r="J47" s="8">
        <v>1</v>
      </c>
      <c r="K47" s="8">
        <v>1</v>
      </c>
      <c r="L47" s="8">
        <v>1</v>
      </c>
      <c r="M47" s="8">
        <v>1</v>
      </c>
      <c r="N47" s="8">
        <v>1</v>
      </c>
      <c r="Q47" s="8">
        <v>1</v>
      </c>
      <c r="R47" s="8">
        <v>1</v>
      </c>
      <c r="S47" s="8">
        <v>1</v>
      </c>
      <c r="T47" s="8">
        <v>1</v>
      </c>
      <c r="U47" s="8">
        <v>1</v>
      </c>
      <c r="X47" s="10" t="s">
        <v>121</v>
      </c>
      <c r="Y47" s="10" t="s">
        <v>122</v>
      </c>
    </row>
    <row r="48" spans="2:25" ht="45">
      <c r="B48" s="6">
        <v>10</v>
      </c>
      <c r="C48" s="8">
        <v>1</v>
      </c>
      <c r="D48" s="8">
        <v>1</v>
      </c>
      <c r="E48" s="8">
        <v>1</v>
      </c>
      <c r="F48" s="8">
        <v>1</v>
      </c>
      <c r="J48" s="8">
        <v>1</v>
      </c>
      <c r="K48" s="8">
        <v>1</v>
      </c>
      <c r="L48" s="8">
        <v>1</v>
      </c>
      <c r="M48" s="8">
        <v>1</v>
      </c>
      <c r="N48" s="8">
        <v>1</v>
      </c>
      <c r="Q48" s="8">
        <v>1</v>
      </c>
      <c r="R48" s="8">
        <v>1</v>
      </c>
      <c r="S48" s="8">
        <v>1</v>
      </c>
      <c r="T48" s="8">
        <v>1</v>
      </c>
      <c r="U48" s="8">
        <v>1</v>
      </c>
      <c r="Y48" s="10" t="s">
        <v>123</v>
      </c>
    </row>
    <row r="49" spans="2:25" ht="60">
      <c r="B49" s="6">
        <v>3</v>
      </c>
      <c r="C49" s="8">
        <v>1</v>
      </c>
      <c r="D49" s="8">
        <v>1</v>
      </c>
      <c r="E49" s="8">
        <v>1</v>
      </c>
      <c r="F49" s="8">
        <v>1</v>
      </c>
      <c r="J49" s="8">
        <v>0</v>
      </c>
      <c r="K49" s="8">
        <v>1</v>
      </c>
      <c r="L49" s="8">
        <v>1</v>
      </c>
      <c r="M49" s="8">
        <v>1</v>
      </c>
      <c r="N49" s="8">
        <v>1</v>
      </c>
      <c r="O49" s="10" t="s">
        <v>124</v>
      </c>
      <c r="Q49" s="8">
        <v>1</v>
      </c>
      <c r="R49" s="8">
        <v>1</v>
      </c>
      <c r="S49" s="8">
        <v>1</v>
      </c>
      <c r="T49" s="8">
        <v>1</v>
      </c>
      <c r="U49" s="8">
        <v>0</v>
      </c>
      <c r="V49" s="10" t="s">
        <v>125</v>
      </c>
      <c r="X49" s="10" t="s">
        <v>126</v>
      </c>
      <c r="Y49" s="10" t="s">
        <v>127</v>
      </c>
    </row>
    <row r="50" spans="2:25" ht="75">
      <c r="B50" s="6">
        <v>1</v>
      </c>
      <c r="C50" s="8">
        <v>1</v>
      </c>
      <c r="D50" s="8">
        <v>0</v>
      </c>
      <c r="E50" s="8">
        <v>1</v>
      </c>
      <c r="F50" s="8">
        <v>1</v>
      </c>
      <c r="J50" s="8">
        <v>1</v>
      </c>
      <c r="K50" s="8">
        <v>1</v>
      </c>
      <c r="L50" s="8">
        <v>1</v>
      </c>
      <c r="M50" s="8">
        <v>1</v>
      </c>
      <c r="N50" s="8">
        <v>1</v>
      </c>
      <c r="Q50" s="8">
        <v>1</v>
      </c>
      <c r="R50" s="8">
        <v>0</v>
      </c>
      <c r="S50" s="8">
        <v>0</v>
      </c>
      <c r="T50" s="8">
        <v>1</v>
      </c>
      <c r="U50" s="8">
        <v>1</v>
      </c>
      <c r="X50" s="10" t="s">
        <v>128</v>
      </c>
      <c r="Y50" s="10" t="s">
        <v>129</v>
      </c>
    </row>
    <row r="51" spans="2:25" ht="45">
      <c r="B51" s="6">
        <v>1</v>
      </c>
      <c r="C51" s="8">
        <v>1</v>
      </c>
      <c r="D51" s="8">
        <v>1</v>
      </c>
      <c r="E51" s="8">
        <v>1</v>
      </c>
      <c r="F51" s="8">
        <v>1</v>
      </c>
      <c r="I51" s="10" t="s">
        <v>130</v>
      </c>
      <c r="J51" s="8">
        <v>1</v>
      </c>
      <c r="K51" s="8">
        <v>1</v>
      </c>
      <c r="L51" s="8">
        <v>1</v>
      </c>
      <c r="M51" s="8">
        <v>1</v>
      </c>
      <c r="N51" s="8">
        <v>1</v>
      </c>
      <c r="Q51" s="8">
        <v>1</v>
      </c>
      <c r="R51" s="8">
        <v>1</v>
      </c>
      <c r="S51" s="8">
        <v>1</v>
      </c>
      <c r="T51" s="8">
        <v>1</v>
      </c>
      <c r="U51" s="8">
        <v>1</v>
      </c>
      <c r="Y51" s="10" t="s">
        <v>131</v>
      </c>
    </row>
    <row r="52" spans="2:25">
      <c r="B52" s="6" t="s">
        <v>49</v>
      </c>
      <c r="C52" s="8" t="s">
        <v>31</v>
      </c>
      <c r="D52" s="8" t="s">
        <v>31</v>
      </c>
      <c r="E52" s="8" t="s">
        <v>31</v>
      </c>
      <c r="F52" s="8" t="s">
        <v>31</v>
      </c>
      <c r="J52" s="8">
        <v>1</v>
      </c>
      <c r="K52" s="8">
        <v>1</v>
      </c>
      <c r="L52" s="8">
        <v>1</v>
      </c>
      <c r="M52" s="8">
        <v>1</v>
      </c>
      <c r="N52" s="8">
        <v>1</v>
      </c>
      <c r="Q52" s="8" t="s">
        <v>31</v>
      </c>
      <c r="R52" s="8" t="s">
        <v>31</v>
      </c>
      <c r="S52" s="8" t="s">
        <v>31</v>
      </c>
      <c r="T52" s="8" t="s">
        <v>31</v>
      </c>
      <c r="U52" s="8" t="s">
        <v>31</v>
      </c>
      <c r="Y52" s="10" t="s">
        <v>132</v>
      </c>
    </row>
    <row r="53" spans="2:25" ht="42.75">
      <c r="B53" s="6" t="s">
        <v>49</v>
      </c>
      <c r="C53" s="8">
        <v>1</v>
      </c>
      <c r="D53" s="8">
        <v>1</v>
      </c>
      <c r="E53" s="8">
        <v>1</v>
      </c>
      <c r="F53" s="8">
        <v>1</v>
      </c>
      <c r="I53" s="8" t="s">
        <v>51</v>
      </c>
      <c r="J53" s="8">
        <v>1</v>
      </c>
      <c r="K53" s="8">
        <v>1</v>
      </c>
      <c r="L53" s="8">
        <v>1</v>
      </c>
      <c r="M53" s="8">
        <v>1</v>
      </c>
      <c r="N53" s="8">
        <v>0</v>
      </c>
      <c r="Q53" s="8">
        <v>1</v>
      </c>
      <c r="R53" s="8">
        <v>1</v>
      </c>
      <c r="S53" s="8">
        <v>1</v>
      </c>
      <c r="T53" s="8">
        <v>1</v>
      </c>
      <c r="U53" s="8">
        <v>1</v>
      </c>
      <c r="Y53" s="11" t="s">
        <v>133</v>
      </c>
    </row>
    <row r="54" spans="2:25" ht="30">
      <c r="B54" s="6" t="s">
        <v>49</v>
      </c>
      <c r="C54" s="8">
        <v>1</v>
      </c>
      <c r="D54" s="8" t="s">
        <v>31</v>
      </c>
      <c r="E54" s="8">
        <v>1</v>
      </c>
      <c r="F54" s="8">
        <v>1</v>
      </c>
      <c r="J54" s="8">
        <v>1</v>
      </c>
      <c r="K54" s="8">
        <v>1</v>
      </c>
      <c r="L54" s="8">
        <v>1</v>
      </c>
      <c r="M54" s="8">
        <v>1</v>
      </c>
      <c r="N54" s="8">
        <v>1</v>
      </c>
      <c r="Q54" s="8">
        <v>1</v>
      </c>
      <c r="R54" s="8">
        <v>1</v>
      </c>
      <c r="S54" s="8">
        <v>1</v>
      </c>
      <c r="T54" s="8">
        <v>1</v>
      </c>
      <c r="U54" s="8">
        <v>1</v>
      </c>
      <c r="Y54" s="10" t="s">
        <v>134</v>
      </c>
    </row>
    <row r="55" spans="2:25" ht="57">
      <c r="B55" s="6">
        <v>1</v>
      </c>
      <c r="C55" s="8">
        <v>0</v>
      </c>
      <c r="D55" s="8">
        <v>1</v>
      </c>
      <c r="E55" s="8">
        <v>1</v>
      </c>
      <c r="F55" s="8">
        <v>1</v>
      </c>
      <c r="G55" s="11" t="s">
        <v>135</v>
      </c>
      <c r="I55" s="8" t="s">
        <v>21</v>
      </c>
      <c r="J55" s="8">
        <v>0</v>
      </c>
      <c r="K55" s="8">
        <v>1</v>
      </c>
      <c r="L55" s="8">
        <v>1</v>
      </c>
      <c r="M55" s="8">
        <v>1</v>
      </c>
      <c r="N55" s="8">
        <v>0</v>
      </c>
      <c r="O55" s="10" t="s">
        <v>136</v>
      </c>
      <c r="Q55" s="8" t="s">
        <v>31</v>
      </c>
      <c r="R55" s="8" t="s">
        <v>31</v>
      </c>
      <c r="S55" s="8" t="s">
        <v>31</v>
      </c>
      <c r="T55" s="8" t="s">
        <v>31</v>
      </c>
      <c r="U55" s="8" t="s">
        <v>31</v>
      </c>
      <c r="Y55" s="10" t="s">
        <v>137</v>
      </c>
    </row>
    <row r="56" spans="2:25" ht="60">
      <c r="B56" s="6">
        <v>1</v>
      </c>
      <c r="C56" s="8">
        <v>0</v>
      </c>
      <c r="D56" s="8">
        <v>1</v>
      </c>
      <c r="E56" s="8">
        <v>1</v>
      </c>
      <c r="F56" s="8">
        <v>1</v>
      </c>
      <c r="G56" s="10" t="s">
        <v>138</v>
      </c>
      <c r="I56" s="10" t="s">
        <v>139</v>
      </c>
      <c r="J56" s="8">
        <v>0</v>
      </c>
      <c r="K56" s="8">
        <v>1</v>
      </c>
      <c r="L56" s="8">
        <v>1</v>
      </c>
      <c r="M56" s="8">
        <v>1</v>
      </c>
      <c r="N56" s="8">
        <v>1</v>
      </c>
      <c r="Q56" s="8">
        <v>0</v>
      </c>
      <c r="R56" s="8">
        <v>1</v>
      </c>
      <c r="S56" s="8">
        <v>1</v>
      </c>
      <c r="T56" s="8">
        <v>1</v>
      </c>
      <c r="U56" s="8">
        <v>1</v>
      </c>
      <c r="Y56" s="11" t="s">
        <v>140</v>
      </c>
    </row>
    <row r="57" spans="2:25">
      <c r="B57" s="6" t="s">
        <v>49</v>
      </c>
      <c r="C57" s="8">
        <v>1</v>
      </c>
      <c r="D57" s="8">
        <v>1</v>
      </c>
      <c r="E57" s="8">
        <v>1</v>
      </c>
      <c r="F57" s="8">
        <v>1</v>
      </c>
      <c r="J57" s="8" t="s">
        <v>31</v>
      </c>
      <c r="K57" s="8" t="s">
        <v>31</v>
      </c>
      <c r="L57" s="8" t="s">
        <v>31</v>
      </c>
      <c r="M57" s="8" t="s">
        <v>31</v>
      </c>
      <c r="N57" s="8" t="s">
        <v>31</v>
      </c>
      <c r="Q57" s="8" t="s">
        <v>31</v>
      </c>
      <c r="R57" s="8" t="s">
        <v>31</v>
      </c>
      <c r="S57" s="8" t="s">
        <v>31</v>
      </c>
      <c r="T57" s="8" t="s">
        <v>31</v>
      </c>
      <c r="U57" s="8" t="s">
        <v>31</v>
      </c>
    </row>
    <row r="58" spans="2:25" ht="90">
      <c r="B58" s="6">
        <v>1</v>
      </c>
      <c r="C58" s="8">
        <v>1</v>
      </c>
      <c r="D58" s="8">
        <v>0</v>
      </c>
      <c r="E58" s="8">
        <v>1</v>
      </c>
      <c r="F58" s="8">
        <v>1</v>
      </c>
      <c r="I58" s="10" t="s">
        <v>141</v>
      </c>
      <c r="J58" s="8">
        <v>1</v>
      </c>
      <c r="K58" s="8">
        <v>0</v>
      </c>
      <c r="L58" s="8">
        <v>1</v>
      </c>
      <c r="M58" s="8">
        <v>1</v>
      </c>
      <c r="N58" s="8">
        <v>1</v>
      </c>
      <c r="O58" s="10" t="s">
        <v>142</v>
      </c>
      <c r="Q58" s="8">
        <v>1</v>
      </c>
      <c r="R58" s="8">
        <v>1</v>
      </c>
      <c r="S58" s="8">
        <v>1</v>
      </c>
      <c r="T58" s="8">
        <v>1</v>
      </c>
      <c r="U58" s="8">
        <v>1</v>
      </c>
      <c r="X58" s="10" t="s">
        <v>143</v>
      </c>
      <c r="Y58" s="10" t="s">
        <v>144</v>
      </c>
    </row>
    <row r="59" spans="2:25" ht="45">
      <c r="B59" s="6">
        <v>3</v>
      </c>
      <c r="C59" s="8">
        <v>1</v>
      </c>
      <c r="D59" s="8">
        <v>1</v>
      </c>
      <c r="E59" s="8">
        <v>1</v>
      </c>
      <c r="F59" s="8">
        <v>0</v>
      </c>
      <c r="G59" s="10" t="s">
        <v>145</v>
      </c>
      <c r="I59" s="8" t="s">
        <v>146</v>
      </c>
      <c r="J59" s="8">
        <v>1</v>
      </c>
      <c r="K59" s="8">
        <v>1</v>
      </c>
      <c r="L59" s="8">
        <v>1</v>
      </c>
      <c r="M59" s="8">
        <v>1</v>
      </c>
      <c r="N59" s="8">
        <v>1</v>
      </c>
      <c r="O59" s="10" t="s">
        <v>147</v>
      </c>
      <c r="Q59" s="8">
        <v>1</v>
      </c>
      <c r="R59" s="8">
        <v>1</v>
      </c>
      <c r="S59" s="8">
        <v>1</v>
      </c>
      <c r="T59" s="8">
        <v>1</v>
      </c>
      <c r="U59" s="8">
        <v>1</v>
      </c>
      <c r="Y59" s="10" t="s">
        <v>148</v>
      </c>
    </row>
    <row r="60" spans="2:25" ht="30">
      <c r="B60" s="6" t="s">
        <v>49</v>
      </c>
      <c r="C60" s="8">
        <v>1</v>
      </c>
      <c r="D60" s="8">
        <v>1</v>
      </c>
      <c r="E60" s="8">
        <v>1</v>
      </c>
      <c r="F60" s="8">
        <v>1</v>
      </c>
      <c r="I60" s="8" t="s">
        <v>149</v>
      </c>
      <c r="J60" s="8">
        <v>1</v>
      </c>
      <c r="K60" s="8">
        <v>1</v>
      </c>
      <c r="L60" s="8">
        <v>1</v>
      </c>
      <c r="M60" s="8">
        <v>1</v>
      </c>
      <c r="N60" s="8">
        <v>1</v>
      </c>
      <c r="Q60" s="8" t="s">
        <v>31</v>
      </c>
      <c r="R60" s="8" t="s">
        <v>31</v>
      </c>
      <c r="S60" s="8" t="s">
        <v>31</v>
      </c>
      <c r="T60" s="8" t="s">
        <v>31</v>
      </c>
      <c r="U60" s="8" t="s">
        <v>31</v>
      </c>
      <c r="X60" s="11" t="s">
        <v>150</v>
      </c>
      <c r="Y60" s="10" t="s">
        <v>151</v>
      </c>
    </row>
    <row r="61" spans="2:25" ht="30">
      <c r="B61" s="6">
        <v>3</v>
      </c>
      <c r="C61" s="8">
        <v>1</v>
      </c>
      <c r="D61" s="8">
        <v>1</v>
      </c>
      <c r="E61" s="8">
        <v>1</v>
      </c>
      <c r="F61" s="8" t="s">
        <v>31</v>
      </c>
      <c r="G61" s="10" t="s">
        <v>152</v>
      </c>
      <c r="I61" s="10" t="s">
        <v>153</v>
      </c>
      <c r="J61" s="8">
        <v>1</v>
      </c>
      <c r="K61" s="8">
        <v>0</v>
      </c>
      <c r="L61" s="8">
        <v>1</v>
      </c>
      <c r="M61" s="8">
        <v>0</v>
      </c>
      <c r="N61" s="8">
        <v>1</v>
      </c>
      <c r="O61" s="10" t="s">
        <v>152</v>
      </c>
      <c r="Q61" s="8">
        <v>1</v>
      </c>
      <c r="R61" s="8">
        <v>1</v>
      </c>
      <c r="S61" s="8">
        <v>1</v>
      </c>
      <c r="T61" s="8">
        <v>1</v>
      </c>
      <c r="U61" s="8">
        <v>1</v>
      </c>
      <c r="Y61" s="10" t="s">
        <v>154</v>
      </c>
    </row>
    <row r="62" spans="2:25" ht="120">
      <c r="B62" s="6">
        <v>1</v>
      </c>
      <c r="C62" s="8">
        <v>1</v>
      </c>
      <c r="D62" s="8">
        <v>1</v>
      </c>
      <c r="E62" s="8">
        <v>1</v>
      </c>
      <c r="F62" s="8">
        <v>1</v>
      </c>
      <c r="I62" t="s">
        <v>155</v>
      </c>
      <c r="J62" s="8">
        <v>1</v>
      </c>
      <c r="K62" s="8">
        <v>1</v>
      </c>
      <c r="L62" s="8">
        <v>1</v>
      </c>
      <c r="M62" s="8">
        <v>1</v>
      </c>
      <c r="N62" s="8">
        <v>1</v>
      </c>
      <c r="O62" s="10" t="s">
        <v>156</v>
      </c>
      <c r="Q62" s="8">
        <v>1</v>
      </c>
      <c r="R62" s="8">
        <v>1</v>
      </c>
      <c r="S62" s="8">
        <v>1</v>
      </c>
      <c r="T62" s="8">
        <v>1</v>
      </c>
      <c r="U62" s="8">
        <v>1</v>
      </c>
      <c r="X62" s="10" t="s">
        <v>157</v>
      </c>
      <c r="Y62" s="10" t="s">
        <v>158</v>
      </c>
    </row>
    <row r="63" spans="2:25">
      <c r="B63" s="6">
        <v>6</v>
      </c>
      <c r="C63" s="8">
        <v>1</v>
      </c>
      <c r="D63" s="8">
        <v>1</v>
      </c>
      <c r="E63" s="8">
        <v>1</v>
      </c>
      <c r="F63" s="8">
        <v>1</v>
      </c>
      <c r="J63" s="8">
        <v>1</v>
      </c>
      <c r="K63" s="8">
        <v>1</v>
      </c>
      <c r="L63" s="8">
        <v>1</v>
      </c>
      <c r="M63" s="8">
        <v>1</v>
      </c>
      <c r="N63" s="8">
        <v>1</v>
      </c>
      <c r="Q63" s="8">
        <v>1</v>
      </c>
      <c r="R63" s="8">
        <v>1</v>
      </c>
      <c r="S63" s="8">
        <v>1</v>
      </c>
      <c r="T63" s="8">
        <v>1</v>
      </c>
      <c r="U63" s="8">
        <v>1</v>
      </c>
    </row>
    <row r="64" spans="2:25" ht="30">
      <c r="B64" s="6">
        <v>8</v>
      </c>
      <c r="C64" s="8">
        <v>1</v>
      </c>
      <c r="D64" s="8">
        <v>1</v>
      </c>
      <c r="E64" s="8">
        <v>1</v>
      </c>
      <c r="F64" s="8">
        <v>1</v>
      </c>
      <c r="J64" s="8">
        <v>1</v>
      </c>
      <c r="K64" s="8">
        <v>1</v>
      </c>
      <c r="L64" s="8">
        <v>1</v>
      </c>
      <c r="M64" s="8">
        <v>1</v>
      </c>
      <c r="N64" s="8">
        <v>1</v>
      </c>
      <c r="Q64" s="8">
        <v>1</v>
      </c>
      <c r="R64" s="8">
        <v>1</v>
      </c>
      <c r="S64" s="8">
        <v>1</v>
      </c>
      <c r="T64" s="8">
        <v>1</v>
      </c>
      <c r="U64" s="8">
        <v>1</v>
      </c>
      <c r="Y64" s="10" t="s">
        <v>159</v>
      </c>
    </row>
    <row r="65" spans="2:25" ht="150">
      <c r="B65" s="6">
        <v>15</v>
      </c>
      <c r="C65" s="8">
        <v>1</v>
      </c>
      <c r="D65" s="8">
        <v>1</v>
      </c>
      <c r="E65" s="8">
        <v>1</v>
      </c>
      <c r="F65" s="8">
        <v>1</v>
      </c>
      <c r="J65" s="8">
        <v>1</v>
      </c>
      <c r="K65" s="8">
        <v>1</v>
      </c>
      <c r="L65" s="8">
        <v>1</v>
      </c>
      <c r="M65" s="8">
        <v>0</v>
      </c>
      <c r="N65" s="8">
        <v>1</v>
      </c>
      <c r="O65" s="10" t="s">
        <v>160</v>
      </c>
      <c r="Q65" s="8">
        <v>1</v>
      </c>
      <c r="R65" s="8">
        <v>1</v>
      </c>
      <c r="S65" s="8">
        <v>1</v>
      </c>
      <c r="T65" s="8">
        <v>1</v>
      </c>
      <c r="U65" s="8">
        <v>1</v>
      </c>
      <c r="Y65" s="10" t="s">
        <v>159</v>
      </c>
    </row>
    <row r="66" spans="2:25" ht="45">
      <c r="B66" s="6" t="s">
        <v>49</v>
      </c>
      <c r="C66" s="8">
        <v>1</v>
      </c>
      <c r="D66" s="8">
        <v>1</v>
      </c>
      <c r="E66" s="8">
        <v>1</v>
      </c>
      <c r="F66" s="8">
        <v>1</v>
      </c>
      <c r="I66" s="8" t="s">
        <v>161</v>
      </c>
      <c r="J66" s="8">
        <v>1</v>
      </c>
      <c r="K66" s="8">
        <v>1</v>
      </c>
      <c r="L66" s="8">
        <v>1</v>
      </c>
      <c r="M66" s="8">
        <v>1</v>
      </c>
      <c r="N66" s="8">
        <v>1</v>
      </c>
      <c r="Q66" s="8">
        <v>1</v>
      </c>
      <c r="R66" s="8">
        <v>1</v>
      </c>
      <c r="S66" s="8">
        <v>1</v>
      </c>
      <c r="T66" s="8">
        <v>1</v>
      </c>
      <c r="U66" s="8">
        <v>1</v>
      </c>
      <c r="X66" s="10" t="s">
        <v>162</v>
      </c>
      <c r="Y66" s="10" t="s">
        <v>163</v>
      </c>
    </row>
    <row r="67" spans="2:25" ht="45">
      <c r="B67" s="6">
        <v>1</v>
      </c>
      <c r="C67" s="8">
        <v>1</v>
      </c>
      <c r="D67" s="8">
        <v>1</v>
      </c>
      <c r="E67" s="8">
        <v>1</v>
      </c>
      <c r="F67" s="8">
        <v>1</v>
      </c>
      <c r="I67" s="10" t="s">
        <v>164</v>
      </c>
      <c r="J67" s="8">
        <v>1</v>
      </c>
      <c r="K67" s="8">
        <v>0</v>
      </c>
      <c r="L67" s="8">
        <v>1</v>
      </c>
      <c r="M67" s="8">
        <v>1</v>
      </c>
      <c r="N67" s="8">
        <v>1</v>
      </c>
      <c r="O67" s="10" t="s">
        <v>165</v>
      </c>
      <c r="Q67" s="8">
        <v>1</v>
      </c>
      <c r="R67" s="8">
        <v>1</v>
      </c>
      <c r="S67" s="8">
        <v>1</v>
      </c>
      <c r="T67" s="8">
        <v>1</v>
      </c>
      <c r="U67" s="8">
        <v>1</v>
      </c>
      <c r="X67" s="10" t="s">
        <v>166</v>
      </c>
      <c r="Y67" s="10" t="s">
        <v>163</v>
      </c>
    </row>
    <row r="68" spans="2:25" ht="60">
      <c r="B68" s="6">
        <v>1</v>
      </c>
      <c r="C68" s="8">
        <v>1</v>
      </c>
      <c r="D68" s="8">
        <v>1</v>
      </c>
      <c r="E68" s="8">
        <v>1</v>
      </c>
      <c r="F68" s="8">
        <v>1</v>
      </c>
      <c r="I68" s="8" t="s">
        <v>13</v>
      </c>
      <c r="J68" s="8">
        <v>1</v>
      </c>
      <c r="K68" s="8">
        <v>1</v>
      </c>
      <c r="L68" s="8">
        <v>1</v>
      </c>
      <c r="M68" s="8">
        <v>1</v>
      </c>
      <c r="N68" s="8">
        <v>1</v>
      </c>
      <c r="Q68" s="8">
        <v>1</v>
      </c>
      <c r="R68" s="8">
        <v>1</v>
      </c>
      <c r="S68" s="8">
        <v>1</v>
      </c>
      <c r="T68" s="8">
        <v>1</v>
      </c>
      <c r="U68" s="8">
        <v>1</v>
      </c>
      <c r="X68" s="10" t="s">
        <v>167</v>
      </c>
      <c r="Y68" s="10" t="s">
        <v>168</v>
      </c>
    </row>
    <row r="69" spans="2:25" ht="210">
      <c r="B69" s="6">
        <v>3</v>
      </c>
      <c r="C69" s="8">
        <v>1</v>
      </c>
      <c r="D69" s="8">
        <v>1</v>
      </c>
      <c r="E69" s="8">
        <v>1</v>
      </c>
      <c r="F69" s="8">
        <v>1</v>
      </c>
      <c r="I69" s="10" t="s">
        <v>169</v>
      </c>
      <c r="J69" s="8">
        <v>1</v>
      </c>
      <c r="K69" s="8">
        <v>1</v>
      </c>
      <c r="L69" s="8">
        <v>1</v>
      </c>
      <c r="M69" s="8">
        <v>1</v>
      </c>
      <c r="N69" s="8">
        <v>1</v>
      </c>
      <c r="Q69" s="8">
        <v>1</v>
      </c>
      <c r="R69" s="8">
        <v>1</v>
      </c>
      <c r="S69" s="8">
        <v>1</v>
      </c>
      <c r="T69" s="8">
        <v>1</v>
      </c>
      <c r="U69" s="8">
        <v>1</v>
      </c>
      <c r="X69" s="10" t="s">
        <v>170</v>
      </c>
    </row>
    <row r="70" spans="2:25" ht="45">
      <c r="B70" s="6">
        <v>11</v>
      </c>
      <c r="C70" s="8">
        <v>1</v>
      </c>
      <c r="D70" s="8">
        <v>0</v>
      </c>
      <c r="E70" s="8">
        <v>1</v>
      </c>
      <c r="F70" s="8">
        <v>1</v>
      </c>
      <c r="I70" s="10" t="s">
        <v>171</v>
      </c>
      <c r="J70" s="8">
        <v>1</v>
      </c>
      <c r="K70" s="8">
        <v>0</v>
      </c>
      <c r="L70" s="8">
        <v>1</v>
      </c>
      <c r="M70" s="8">
        <v>1</v>
      </c>
      <c r="N70" s="8">
        <v>0</v>
      </c>
      <c r="O70" s="10" t="s">
        <v>172</v>
      </c>
      <c r="Q70" s="8">
        <v>0</v>
      </c>
      <c r="R70" s="8">
        <v>0</v>
      </c>
      <c r="S70" s="8">
        <v>1</v>
      </c>
      <c r="T70" s="8">
        <v>1</v>
      </c>
      <c r="U70" s="8">
        <v>0</v>
      </c>
      <c r="V70" s="11" t="s">
        <v>173</v>
      </c>
      <c r="X70" s="11" t="s">
        <v>174</v>
      </c>
      <c r="Y70" s="10" t="s">
        <v>175</v>
      </c>
    </row>
    <row r="71" spans="2:25" ht="30">
      <c r="B71" s="6">
        <v>3</v>
      </c>
      <c r="C71" s="8">
        <v>1</v>
      </c>
      <c r="D71" s="8">
        <v>1</v>
      </c>
      <c r="E71" s="8">
        <v>0</v>
      </c>
      <c r="F71" s="8">
        <v>1</v>
      </c>
      <c r="G71" s="10" t="s">
        <v>176</v>
      </c>
      <c r="J71" s="8">
        <v>1</v>
      </c>
      <c r="K71" s="8">
        <v>1</v>
      </c>
      <c r="L71" s="8">
        <v>1</v>
      </c>
      <c r="M71" s="8">
        <v>1</v>
      </c>
      <c r="N71" s="8">
        <v>1</v>
      </c>
      <c r="Q71" s="8">
        <v>1</v>
      </c>
      <c r="R71" s="8">
        <v>1</v>
      </c>
      <c r="S71" s="8">
        <v>1</v>
      </c>
      <c r="T71" s="8">
        <v>1</v>
      </c>
      <c r="U71" s="8">
        <v>0</v>
      </c>
      <c r="Y71" s="10" t="s">
        <v>177</v>
      </c>
    </row>
    <row r="72" spans="2:25" ht="120">
      <c r="B72" s="6">
        <v>3</v>
      </c>
      <c r="C72" s="8">
        <v>1</v>
      </c>
      <c r="D72" s="8">
        <v>1</v>
      </c>
      <c r="E72" s="8">
        <v>1</v>
      </c>
      <c r="F72" s="8">
        <v>1</v>
      </c>
      <c r="I72" s="10" t="s">
        <v>178</v>
      </c>
      <c r="J72" s="8">
        <v>1</v>
      </c>
      <c r="K72" s="8">
        <v>1</v>
      </c>
      <c r="L72" s="8">
        <v>1</v>
      </c>
      <c r="M72" s="8">
        <v>1</v>
      </c>
      <c r="N72" s="8">
        <v>1</v>
      </c>
      <c r="Q72" s="8">
        <v>1</v>
      </c>
      <c r="R72" s="8">
        <v>1</v>
      </c>
      <c r="S72" s="8">
        <v>1</v>
      </c>
      <c r="T72" s="8">
        <v>1</v>
      </c>
      <c r="U72" s="8">
        <v>1</v>
      </c>
      <c r="X72" s="10" t="s">
        <v>179</v>
      </c>
      <c r="Y72" s="10" t="s">
        <v>180</v>
      </c>
    </row>
    <row r="73" spans="2:25" ht="30">
      <c r="B73" s="6">
        <v>3</v>
      </c>
      <c r="C73" s="8">
        <v>1</v>
      </c>
      <c r="D73" s="8">
        <v>1</v>
      </c>
      <c r="E73" s="8">
        <v>1</v>
      </c>
      <c r="F73" s="8">
        <v>1</v>
      </c>
      <c r="I73" s="10" t="s">
        <v>181</v>
      </c>
      <c r="J73" s="8">
        <v>1</v>
      </c>
      <c r="K73" s="8">
        <v>1</v>
      </c>
      <c r="L73" s="8">
        <v>1</v>
      </c>
      <c r="M73" s="8">
        <v>1</v>
      </c>
      <c r="N73" s="8">
        <v>1</v>
      </c>
      <c r="Q73" s="8" t="s">
        <v>31</v>
      </c>
      <c r="R73" s="8" t="s">
        <v>31</v>
      </c>
      <c r="S73" s="8" t="s">
        <v>31</v>
      </c>
      <c r="T73" s="8" t="s">
        <v>31</v>
      </c>
      <c r="U73" s="8" t="s">
        <v>31</v>
      </c>
    </row>
    <row r="74" spans="2:25" ht="45">
      <c r="B74" s="6">
        <v>1</v>
      </c>
      <c r="C74" s="8">
        <v>1</v>
      </c>
      <c r="D74" s="8">
        <v>1</v>
      </c>
      <c r="E74" s="8">
        <v>1</v>
      </c>
      <c r="F74" s="8">
        <v>1</v>
      </c>
      <c r="I74" s="8" t="s">
        <v>21</v>
      </c>
      <c r="J74" s="8">
        <v>0</v>
      </c>
      <c r="K74" s="8">
        <v>1</v>
      </c>
      <c r="L74" s="8">
        <v>1</v>
      </c>
      <c r="M74" s="8">
        <v>1</v>
      </c>
      <c r="N74" s="8">
        <v>1</v>
      </c>
      <c r="O74" s="10" t="s">
        <v>182</v>
      </c>
      <c r="Q74" s="8">
        <v>1</v>
      </c>
      <c r="R74" s="8">
        <v>1</v>
      </c>
      <c r="S74" s="8">
        <v>1</v>
      </c>
      <c r="T74" s="8">
        <v>1</v>
      </c>
      <c r="U74" s="8">
        <v>1</v>
      </c>
      <c r="Y74" s="10" t="s">
        <v>183</v>
      </c>
    </row>
    <row r="75" spans="2:25" ht="90">
      <c r="B75" s="6">
        <v>4</v>
      </c>
      <c r="C75" s="8">
        <v>1</v>
      </c>
      <c r="D75" s="8">
        <v>1</v>
      </c>
      <c r="E75" s="8">
        <v>1</v>
      </c>
      <c r="F75" s="8">
        <v>1</v>
      </c>
      <c r="I75" s="8" t="s">
        <v>13</v>
      </c>
      <c r="J75" s="8">
        <v>0</v>
      </c>
      <c r="K75" s="8">
        <v>1</v>
      </c>
      <c r="L75" s="8">
        <v>1</v>
      </c>
      <c r="M75" s="8">
        <v>1</v>
      </c>
      <c r="N75" s="8">
        <v>1</v>
      </c>
      <c r="O75" s="10" t="s">
        <v>184</v>
      </c>
      <c r="Q75" s="8">
        <v>1</v>
      </c>
      <c r="R75" s="8">
        <v>1</v>
      </c>
      <c r="S75" s="8">
        <v>1</v>
      </c>
      <c r="T75" s="8">
        <v>1</v>
      </c>
      <c r="U75" s="8">
        <v>1</v>
      </c>
      <c r="V75" s="10" t="s">
        <v>185</v>
      </c>
      <c r="Y75" s="10" t="s">
        <v>186</v>
      </c>
    </row>
    <row r="76" spans="2:25" ht="60">
      <c r="B76" s="6">
        <v>15</v>
      </c>
      <c r="C76" s="8">
        <v>1</v>
      </c>
      <c r="D76" s="8">
        <v>1</v>
      </c>
      <c r="E76" s="8">
        <v>1</v>
      </c>
      <c r="F76" s="8" t="s">
        <v>31</v>
      </c>
      <c r="I76" s="10" t="s">
        <v>187</v>
      </c>
      <c r="J76" s="8">
        <v>1</v>
      </c>
      <c r="K76" s="8">
        <v>1</v>
      </c>
      <c r="L76" s="8">
        <v>1</v>
      </c>
      <c r="M76" s="8">
        <v>1</v>
      </c>
      <c r="N76" s="8">
        <v>1</v>
      </c>
      <c r="Q76" s="8">
        <v>0</v>
      </c>
      <c r="R76" s="8">
        <v>0</v>
      </c>
      <c r="S76" s="8">
        <v>0</v>
      </c>
      <c r="T76" s="8">
        <v>0</v>
      </c>
      <c r="U76" s="8">
        <v>0</v>
      </c>
      <c r="Y76" s="10" t="s">
        <v>188</v>
      </c>
    </row>
    <row r="77" spans="2:25" ht="60">
      <c r="B77" s="6">
        <v>11</v>
      </c>
      <c r="C77" s="8">
        <v>1</v>
      </c>
      <c r="D77" s="8">
        <v>1</v>
      </c>
      <c r="E77" s="8">
        <v>1</v>
      </c>
      <c r="F77" s="8">
        <v>1</v>
      </c>
      <c r="I77" s="10" t="s">
        <v>189</v>
      </c>
      <c r="J77" s="8">
        <v>1</v>
      </c>
      <c r="K77" s="8">
        <v>1</v>
      </c>
      <c r="L77" s="8">
        <v>1</v>
      </c>
      <c r="M77" s="8">
        <v>1</v>
      </c>
      <c r="N77" s="8">
        <v>1</v>
      </c>
      <c r="Q77" s="8">
        <v>1</v>
      </c>
      <c r="R77" s="8">
        <v>1</v>
      </c>
      <c r="S77" s="8">
        <v>1</v>
      </c>
      <c r="T77" s="8">
        <v>1</v>
      </c>
      <c r="U77" s="8">
        <v>1</v>
      </c>
    </row>
    <row r="78" spans="2:25" ht="45">
      <c r="B78" s="6">
        <v>6</v>
      </c>
      <c r="C78" s="8">
        <v>1</v>
      </c>
      <c r="D78" s="8">
        <v>1</v>
      </c>
      <c r="E78" s="8">
        <v>1</v>
      </c>
      <c r="F78" s="8">
        <v>1</v>
      </c>
      <c r="J78" s="8">
        <v>1</v>
      </c>
      <c r="K78" s="8">
        <v>1</v>
      </c>
      <c r="L78" s="8">
        <v>1</v>
      </c>
      <c r="M78" s="8">
        <v>1</v>
      </c>
      <c r="N78" s="8">
        <v>1</v>
      </c>
      <c r="Q78" s="8">
        <v>1</v>
      </c>
      <c r="R78" s="8">
        <v>1</v>
      </c>
      <c r="S78" s="8">
        <v>1</v>
      </c>
      <c r="T78" s="8">
        <v>1</v>
      </c>
      <c r="U78" s="8">
        <v>1</v>
      </c>
      <c r="V78" s="10" t="s">
        <v>190</v>
      </c>
      <c r="Y78" s="10" t="s">
        <v>191</v>
      </c>
    </row>
    <row r="79" spans="2:25" ht="150">
      <c r="B79" s="6">
        <v>5</v>
      </c>
      <c r="C79" s="8">
        <v>1</v>
      </c>
      <c r="D79" s="8">
        <v>1</v>
      </c>
      <c r="E79" s="8">
        <v>1</v>
      </c>
      <c r="F79" s="8">
        <v>1</v>
      </c>
      <c r="G79" s="11" t="s">
        <v>192</v>
      </c>
      <c r="J79" s="8" t="s">
        <v>31</v>
      </c>
      <c r="K79" s="8" t="s">
        <v>31</v>
      </c>
      <c r="L79" s="8" t="s">
        <v>31</v>
      </c>
      <c r="M79" s="8" t="s">
        <v>31</v>
      </c>
      <c r="N79" s="8" t="s">
        <v>31</v>
      </c>
      <c r="Q79" s="8">
        <v>1</v>
      </c>
      <c r="R79" s="8">
        <v>1</v>
      </c>
      <c r="S79" s="8">
        <v>1</v>
      </c>
      <c r="T79" s="8">
        <v>1</v>
      </c>
      <c r="U79" s="8">
        <v>1</v>
      </c>
      <c r="X79" s="10" t="s">
        <v>193</v>
      </c>
      <c r="Y79" s="10" t="s">
        <v>194</v>
      </c>
    </row>
    <row r="80" spans="2:25" ht="60">
      <c r="B80" s="6">
        <v>3</v>
      </c>
      <c r="C80" s="8">
        <v>1</v>
      </c>
      <c r="D80" s="8">
        <v>1</v>
      </c>
      <c r="E80" s="8">
        <v>1</v>
      </c>
      <c r="F80" s="8">
        <v>1</v>
      </c>
      <c r="G80" s="10" t="s">
        <v>195</v>
      </c>
      <c r="I80" s="8" t="s">
        <v>196</v>
      </c>
      <c r="J80" s="8">
        <v>1</v>
      </c>
      <c r="K80" s="8">
        <v>1</v>
      </c>
      <c r="L80" s="8">
        <v>1</v>
      </c>
      <c r="M80" s="8">
        <v>1</v>
      </c>
      <c r="N80" s="8">
        <v>1</v>
      </c>
      <c r="O80" s="10" t="s">
        <v>197</v>
      </c>
      <c r="Q80" s="8">
        <v>1</v>
      </c>
      <c r="R80" s="8">
        <v>1</v>
      </c>
      <c r="S80" s="8">
        <v>1</v>
      </c>
      <c r="T80" s="8">
        <v>1</v>
      </c>
      <c r="U80" s="8">
        <v>1</v>
      </c>
      <c r="V80" s="10" t="s">
        <v>198</v>
      </c>
      <c r="X80" s="10" t="s">
        <v>199</v>
      </c>
      <c r="Y80" s="10" t="s">
        <v>200</v>
      </c>
    </row>
    <row r="81" spans="2:25" ht="45">
      <c r="B81" s="6">
        <v>3</v>
      </c>
      <c r="C81" s="8">
        <v>1</v>
      </c>
      <c r="D81" s="8">
        <v>1</v>
      </c>
      <c r="E81" s="8">
        <v>1</v>
      </c>
      <c r="F81" s="8">
        <v>1</v>
      </c>
      <c r="I81" s="10" t="s">
        <v>201</v>
      </c>
      <c r="J81" s="8">
        <v>1</v>
      </c>
      <c r="K81" s="8">
        <v>1</v>
      </c>
      <c r="L81" s="8">
        <v>1</v>
      </c>
      <c r="M81" s="8">
        <v>1</v>
      </c>
      <c r="N81" s="8">
        <v>1</v>
      </c>
      <c r="Q81" s="8">
        <v>1</v>
      </c>
      <c r="R81" s="8">
        <v>1</v>
      </c>
      <c r="S81" s="8">
        <v>1</v>
      </c>
      <c r="T81" s="8">
        <v>1</v>
      </c>
      <c r="U81" s="8">
        <v>1</v>
      </c>
      <c r="Y81" s="10" t="s">
        <v>202</v>
      </c>
    </row>
    <row r="82" spans="2:25" ht="60">
      <c r="B82" s="6" t="s">
        <v>49</v>
      </c>
      <c r="C82" s="8">
        <v>1</v>
      </c>
      <c r="D82" s="8">
        <v>1</v>
      </c>
      <c r="E82" s="8">
        <v>1</v>
      </c>
      <c r="F82" s="8">
        <v>1</v>
      </c>
      <c r="I82" s="8" t="s">
        <v>203</v>
      </c>
      <c r="J82" s="8">
        <v>1</v>
      </c>
      <c r="K82" s="8">
        <v>1</v>
      </c>
      <c r="L82" s="8">
        <v>1</v>
      </c>
      <c r="M82" s="8" t="s">
        <v>31</v>
      </c>
      <c r="N82" s="8">
        <v>1</v>
      </c>
      <c r="Q82" s="8">
        <v>1</v>
      </c>
      <c r="R82" s="8">
        <v>1</v>
      </c>
      <c r="S82" s="8">
        <v>1</v>
      </c>
      <c r="T82" s="8">
        <v>1</v>
      </c>
      <c r="U82" s="8">
        <v>1</v>
      </c>
      <c r="X82" s="10" t="s">
        <v>204</v>
      </c>
      <c r="Y82" s="10" t="s">
        <v>205</v>
      </c>
    </row>
    <row r="83" spans="2:25" ht="30">
      <c r="B83" s="6" t="s">
        <v>49</v>
      </c>
      <c r="C83" s="8">
        <v>1</v>
      </c>
      <c r="D83" s="8">
        <v>1</v>
      </c>
      <c r="E83" s="8">
        <v>1</v>
      </c>
      <c r="F83" s="8">
        <v>1</v>
      </c>
      <c r="I83" s="8" t="s">
        <v>206</v>
      </c>
      <c r="J83" s="8">
        <v>1</v>
      </c>
      <c r="K83" s="8">
        <v>1</v>
      </c>
      <c r="L83" s="8">
        <v>1</v>
      </c>
      <c r="M83" s="8">
        <v>1</v>
      </c>
      <c r="N83" s="8">
        <v>1</v>
      </c>
      <c r="Q83" s="8">
        <v>1</v>
      </c>
      <c r="R83" s="8">
        <v>1</v>
      </c>
      <c r="S83" s="8">
        <v>1</v>
      </c>
      <c r="T83" s="8">
        <v>1</v>
      </c>
      <c r="U83" s="8">
        <v>1</v>
      </c>
      <c r="Y83" s="10" t="s">
        <v>207</v>
      </c>
    </row>
    <row r="84" spans="2:25">
      <c r="B84" s="6" t="s">
        <v>49</v>
      </c>
      <c r="C84" s="8">
        <v>1</v>
      </c>
      <c r="D84" s="8">
        <v>1</v>
      </c>
      <c r="E84" s="8">
        <v>1</v>
      </c>
      <c r="F84" s="8">
        <v>1</v>
      </c>
      <c r="I84" s="8" t="s">
        <v>51</v>
      </c>
      <c r="J84" s="8">
        <v>1</v>
      </c>
      <c r="K84" s="8">
        <v>1</v>
      </c>
      <c r="L84" s="8">
        <v>1</v>
      </c>
      <c r="M84" s="8">
        <v>1</v>
      </c>
      <c r="N84" s="8">
        <v>1</v>
      </c>
      <c r="Q84" s="8">
        <v>1</v>
      </c>
      <c r="R84" s="8">
        <v>1</v>
      </c>
      <c r="S84" s="8">
        <v>1</v>
      </c>
      <c r="T84" s="8">
        <v>1</v>
      </c>
      <c r="U84" s="8">
        <v>1</v>
      </c>
    </row>
    <row r="85" spans="2:25" ht="30">
      <c r="B85" s="6">
        <v>5</v>
      </c>
      <c r="C85" s="8">
        <v>1</v>
      </c>
      <c r="D85" s="8">
        <v>1</v>
      </c>
      <c r="E85" s="8">
        <v>1</v>
      </c>
      <c r="F85" s="8">
        <v>1</v>
      </c>
      <c r="J85" s="8">
        <v>1</v>
      </c>
      <c r="K85" s="8">
        <v>1</v>
      </c>
      <c r="L85" s="8">
        <v>1</v>
      </c>
      <c r="M85" s="8">
        <v>1</v>
      </c>
      <c r="N85" s="8">
        <v>1</v>
      </c>
      <c r="Q85" s="8">
        <v>1</v>
      </c>
      <c r="R85" s="8">
        <v>1</v>
      </c>
      <c r="S85" s="8">
        <v>1</v>
      </c>
      <c r="T85" s="8">
        <v>1</v>
      </c>
      <c r="U85" s="8">
        <v>1</v>
      </c>
      <c r="Y85" s="10" t="s">
        <v>208</v>
      </c>
    </row>
    <row r="86" spans="2:25">
      <c r="B86" s="6">
        <v>13</v>
      </c>
      <c r="C86" s="8">
        <v>1</v>
      </c>
      <c r="D86" s="8">
        <v>1</v>
      </c>
      <c r="E86" s="8">
        <v>1</v>
      </c>
      <c r="F86" s="8">
        <v>1</v>
      </c>
      <c r="J86" s="8" t="s">
        <v>31</v>
      </c>
      <c r="K86" s="8" t="s">
        <v>31</v>
      </c>
      <c r="L86" s="8" t="s">
        <v>31</v>
      </c>
      <c r="M86" s="8" t="s">
        <v>31</v>
      </c>
      <c r="N86" s="8" t="s">
        <v>31</v>
      </c>
      <c r="Q86" s="8" t="s">
        <v>31</v>
      </c>
      <c r="R86" s="8" t="s">
        <v>31</v>
      </c>
      <c r="S86" s="8" t="s">
        <v>31</v>
      </c>
      <c r="T86" s="8" t="s">
        <v>31</v>
      </c>
      <c r="U86" s="8" t="s">
        <v>31</v>
      </c>
    </row>
    <row r="87" spans="2:25" ht="30">
      <c r="B87" s="6">
        <v>1</v>
      </c>
      <c r="C87" s="8">
        <v>1</v>
      </c>
      <c r="D87" s="8">
        <v>1</v>
      </c>
      <c r="E87" s="8" t="s">
        <v>31</v>
      </c>
      <c r="F87" s="8">
        <v>1</v>
      </c>
      <c r="I87" s="1" t="s">
        <v>209</v>
      </c>
      <c r="J87" s="8">
        <v>1</v>
      </c>
      <c r="K87" s="8">
        <v>1</v>
      </c>
      <c r="L87" s="8">
        <v>1</v>
      </c>
      <c r="M87" s="8">
        <v>1</v>
      </c>
      <c r="N87" s="8">
        <v>1</v>
      </c>
      <c r="Q87" s="8" t="s">
        <v>31</v>
      </c>
      <c r="R87" s="8" t="s">
        <v>31</v>
      </c>
      <c r="S87" s="8" t="s">
        <v>31</v>
      </c>
      <c r="T87" s="8" t="s">
        <v>31</v>
      </c>
      <c r="U87" s="8" t="s">
        <v>31</v>
      </c>
      <c r="Y87" s="10" t="s">
        <v>210</v>
      </c>
    </row>
    <row r="88" spans="2:25" ht="375">
      <c r="B88" s="6">
        <v>4</v>
      </c>
      <c r="C88" s="8">
        <v>1</v>
      </c>
      <c r="D88" s="8">
        <v>1</v>
      </c>
      <c r="E88" s="8">
        <v>1</v>
      </c>
      <c r="F88" s="8">
        <v>1</v>
      </c>
      <c r="J88" s="8">
        <v>0</v>
      </c>
      <c r="K88" s="8">
        <v>0</v>
      </c>
      <c r="L88" s="8">
        <v>1</v>
      </c>
      <c r="M88" s="8">
        <v>0</v>
      </c>
      <c r="N88" s="8">
        <v>1</v>
      </c>
      <c r="O88" s="10" t="s">
        <v>211</v>
      </c>
      <c r="Q88" s="8" t="s">
        <v>31</v>
      </c>
      <c r="R88" s="8" t="s">
        <v>31</v>
      </c>
      <c r="S88" s="8" t="s">
        <v>31</v>
      </c>
      <c r="T88" s="8" t="s">
        <v>31</v>
      </c>
      <c r="U88" s="8" t="s">
        <v>31</v>
      </c>
      <c r="V88" s="10" t="s">
        <v>213</v>
      </c>
      <c r="X88" s="10" t="s">
        <v>211</v>
      </c>
      <c r="Y88" s="10" t="s">
        <v>212</v>
      </c>
    </row>
    <row r="89" spans="2:25" ht="185.25">
      <c r="B89" s="6">
        <v>1</v>
      </c>
      <c r="C89" s="8">
        <v>1</v>
      </c>
      <c r="D89" s="8">
        <v>1</v>
      </c>
      <c r="E89" s="8">
        <v>1</v>
      </c>
      <c r="F89" s="8">
        <v>1</v>
      </c>
      <c r="I89" s="10" t="s">
        <v>214</v>
      </c>
      <c r="J89" s="8">
        <v>1</v>
      </c>
      <c r="K89" s="8">
        <v>1</v>
      </c>
      <c r="L89" s="8">
        <v>1</v>
      </c>
      <c r="M89" s="8">
        <v>1</v>
      </c>
      <c r="N89" s="8">
        <v>1</v>
      </c>
      <c r="O89" s="11" t="s">
        <v>215</v>
      </c>
      <c r="Q89" s="10" t="s">
        <v>31</v>
      </c>
      <c r="R89" s="8" t="s">
        <v>31</v>
      </c>
      <c r="S89" s="8" t="s">
        <v>31</v>
      </c>
      <c r="T89" s="8" t="s">
        <v>31</v>
      </c>
      <c r="U89" s="8" t="s">
        <v>31</v>
      </c>
      <c r="V89" s="10" t="s">
        <v>216</v>
      </c>
      <c r="X89" s="10" t="s">
        <v>217</v>
      </c>
      <c r="Y89" s="11" t="s">
        <v>212</v>
      </c>
    </row>
    <row r="90" spans="2:25" ht="120">
      <c r="B90" s="6">
        <v>5</v>
      </c>
      <c r="C90" s="8">
        <v>1</v>
      </c>
      <c r="D90" s="8">
        <v>1</v>
      </c>
      <c r="E90" s="8">
        <v>1</v>
      </c>
      <c r="F90" s="8">
        <v>1</v>
      </c>
      <c r="G90" s="11" t="s">
        <v>218</v>
      </c>
      <c r="I90" s="10" t="s">
        <v>214</v>
      </c>
      <c r="J90" s="8" t="s">
        <v>31</v>
      </c>
      <c r="K90" s="8" t="s">
        <v>31</v>
      </c>
      <c r="L90" s="8" t="s">
        <v>31</v>
      </c>
      <c r="M90" s="8" t="s">
        <v>31</v>
      </c>
      <c r="N90" s="8" t="s">
        <v>31</v>
      </c>
      <c r="O90" s="10" t="s">
        <v>219</v>
      </c>
      <c r="Q90" s="8">
        <v>1</v>
      </c>
      <c r="R90" s="8">
        <v>1</v>
      </c>
      <c r="S90" s="8">
        <v>1</v>
      </c>
      <c r="T90" s="8">
        <v>1</v>
      </c>
      <c r="U90" s="8">
        <v>1</v>
      </c>
      <c r="V90" s="10" t="s">
        <v>220</v>
      </c>
      <c r="X90" s="10" t="s">
        <v>221</v>
      </c>
      <c r="Y90" s="10" t="s">
        <v>222</v>
      </c>
    </row>
    <row r="91" spans="2:25" ht="409.5">
      <c r="B91" s="6">
        <v>1</v>
      </c>
      <c r="C91" s="8">
        <v>1</v>
      </c>
      <c r="D91" s="8">
        <v>1</v>
      </c>
      <c r="E91" s="8">
        <v>1</v>
      </c>
      <c r="F91" s="8">
        <v>1</v>
      </c>
      <c r="I91" s="10" t="s">
        <v>223</v>
      </c>
      <c r="J91" s="8">
        <v>1</v>
      </c>
      <c r="K91" s="8">
        <v>0</v>
      </c>
      <c r="L91" s="8">
        <v>1</v>
      </c>
      <c r="M91" s="8">
        <v>1</v>
      </c>
      <c r="N91" s="8">
        <v>1</v>
      </c>
      <c r="O91" s="10" t="s">
        <v>224</v>
      </c>
      <c r="Q91" s="8" t="s">
        <v>31</v>
      </c>
      <c r="R91" s="8" t="s">
        <v>31</v>
      </c>
      <c r="S91" s="8" t="s">
        <v>31</v>
      </c>
      <c r="T91" s="8" t="s">
        <v>31</v>
      </c>
      <c r="U91" s="8" t="s">
        <v>31</v>
      </c>
      <c r="V91" s="10" t="s">
        <v>225</v>
      </c>
      <c r="X91" s="10" t="s">
        <v>226</v>
      </c>
      <c r="Y91" s="11" t="s">
        <v>227</v>
      </c>
    </row>
    <row r="92" spans="2:25" ht="150">
      <c r="B92" s="6">
        <v>6</v>
      </c>
      <c r="C92" s="8">
        <v>1</v>
      </c>
      <c r="D92" s="8">
        <v>1</v>
      </c>
      <c r="E92" s="8">
        <v>1</v>
      </c>
      <c r="F92" s="8">
        <v>1</v>
      </c>
      <c r="G92" s="10" t="s">
        <v>228</v>
      </c>
      <c r="I92" s="11" t="s">
        <v>229</v>
      </c>
      <c r="J92" s="8">
        <v>1</v>
      </c>
      <c r="K92" s="8">
        <v>1</v>
      </c>
      <c r="L92" s="8">
        <v>1</v>
      </c>
      <c r="M92" s="8">
        <v>1</v>
      </c>
      <c r="N92" s="8">
        <v>1</v>
      </c>
      <c r="O92" s="10" t="s">
        <v>230</v>
      </c>
      <c r="Q92" s="8">
        <v>1</v>
      </c>
      <c r="R92" s="8">
        <v>1</v>
      </c>
      <c r="S92" s="8">
        <v>1</v>
      </c>
      <c r="T92" s="8">
        <v>1</v>
      </c>
      <c r="U92" s="8">
        <v>1</v>
      </c>
      <c r="V92" s="10" t="s">
        <v>230</v>
      </c>
      <c r="Y92" s="10" t="s">
        <v>231</v>
      </c>
    </row>
    <row r="93" spans="2:25">
      <c r="B93" s="6">
        <v>10</v>
      </c>
      <c r="C93" s="8">
        <v>1</v>
      </c>
      <c r="D93" s="8">
        <v>0</v>
      </c>
      <c r="E93" s="8">
        <v>1</v>
      </c>
      <c r="F93" s="8">
        <v>0</v>
      </c>
      <c r="G93" s="10">
        <v>0</v>
      </c>
      <c r="J93" s="8">
        <v>0</v>
      </c>
      <c r="K93" s="8">
        <v>0</v>
      </c>
      <c r="L93" s="8">
        <v>0</v>
      </c>
      <c r="M93" s="8">
        <v>0</v>
      </c>
      <c r="N93" s="8">
        <v>0</v>
      </c>
      <c r="Q93" s="8">
        <v>0</v>
      </c>
      <c r="R93" s="8">
        <v>1</v>
      </c>
      <c r="S93" s="8">
        <v>1</v>
      </c>
      <c r="T93" s="8">
        <v>1</v>
      </c>
      <c r="U93" s="8">
        <v>1</v>
      </c>
    </row>
    <row r="94" spans="2:25" ht="42.75">
      <c r="B94" s="6">
        <v>10</v>
      </c>
      <c r="C94" s="8">
        <v>1</v>
      </c>
      <c r="D94" s="8">
        <v>1</v>
      </c>
      <c r="E94" s="8">
        <v>1</v>
      </c>
      <c r="F94" s="8">
        <v>1</v>
      </c>
      <c r="G94" s="10">
        <v>1</v>
      </c>
      <c r="J94" s="8">
        <v>0</v>
      </c>
      <c r="K94" s="8">
        <v>0</v>
      </c>
      <c r="L94" s="8">
        <v>0</v>
      </c>
      <c r="M94" s="8">
        <v>0</v>
      </c>
      <c r="N94" s="8">
        <v>0</v>
      </c>
      <c r="O94" s="11" t="s">
        <v>232</v>
      </c>
      <c r="Q94" s="8">
        <v>1</v>
      </c>
      <c r="R94" s="8">
        <v>1</v>
      </c>
      <c r="S94" s="8">
        <v>1</v>
      </c>
      <c r="T94" s="8">
        <v>1</v>
      </c>
      <c r="U94" s="8">
        <v>1</v>
      </c>
      <c r="V94" s="11" t="s">
        <v>233</v>
      </c>
      <c r="Y94" s="11" t="s">
        <v>234</v>
      </c>
    </row>
    <row r="95" spans="2:25" ht="42.75">
      <c r="B95" s="6">
        <v>2</v>
      </c>
      <c r="C95" s="8">
        <v>1</v>
      </c>
      <c r="D95" s="8">
        <v>1</v>
      </c>
      <c r="E95" s="8">
        <v>1</v>
      </c>
      <c r="F95" s="8">
        <v>1</v>
      </c>
      <c r="G95" s="10">
        <v>1</v>
      </c>
      <c r="J95" s="8">
        <v>1</v>
      </c>
      <c r="K95" s="8">
        <v>1</v>
      </c>
      <c r="L95" s="8">
        <v>1</v>
      </c>
      <c r="M95" s="8">
        <v>1</v>
      </c>
      <c r="N95" s="8">
        <v>1</v>
      </c>
      <c r="Q95" s="8">
        <v>1</v>
      </c>
      <c r="R95" s="8">
        <v>1</v>
      </c>
      <c r="S95" s="8">
        <v>1</v>
      </c>
      <c r="T95" s="8">
        <v>1</v>
      </c>
      <c r="U95" s="8">
        <v>1</v>
      </c>
      <c r="Y95" s="11" t="s">
        <v>235</v>
      </c>
    </row>
    <row r="96" spans="2:25" ht="45">
      <c r="B96" s="6">
        <v>11</v>
      </c>
      <c r="C96" s="8">
        <v>1</v>
      </c>
      <c r="D96" s="8">
        <v>1</v>
      </c>
      <c r="E96" s="8">
        <v>1</v>
      </c>
      <c r="F96" s="8">
        <v>1</v>
      </c>
      <c r="G96" s="10">
        <v>1</v>
      </c>
      <c r="I96" s="10" t="s">
        <v>236</v>
      </c>
      <c r="J96" s="8">
        <v>1</v>
      </c>
      <c r="K96" s="8">
        <v>1</v>
      </c>
      <c r="L96" s="8">
        <v>1</v>
      </c>
      <c r="M96" s="8">
        <v>1</v>
      </c>
      <c r="N96" s="8">
        <v>1</v>
      </c>
      <c r="Q96" s="8">
        <v>1</v>
      </c>
      <c r="R96" s="8">
        <v>1</v>
      </c>
      <c r="S96" s="8">
        <v>1</v>
      </c>
      <c r="T96" s="8">
        <v>1</v>
      </c>
      <c r="U96" s="8">
        <v>1</v>
      </c>
      <c r="Y96" s="10" t="s">
        <v>237</v>
      </c>
    </row>
    <row r="97" spans="2:25" ht="30">
      <c r="B97" s="6">
        <v>12</v>
      </c>
      <c r="C97" s="8">
        <v>1</v>
      </c>
      <c r="D97" s="8">
        <v>1</v>
      </c>
      <c r="E97" s="8">
        <v>1</v>
      </c>
      <c r="F97" s="8">
        <v>1</v>
      </c>
      <c r="G97" s="10">
        <v>1</v>
      </c>
      <c r="I97" s="10" t="s">
        <v>238</v>
      </c>
      <c r="J97" s="8">
        <v>1</v>
      </c>
      <c r="K97" s="8">
        <v>1</v>
      </c>
      <c r="L97" s="8">
        <v>1</v>
      </c>
      <c r="M97" s="8">
        <v>1</v>
      </c>
      <c r="N97" s="8">
        <v>1</v>
      </c>
      <c r="Q97" s="8">
        <v>1</v>
      </c>
      <c r="R97" s="8">
        <v>1</v>
      </c>
      <c r="S97" s="8">
        <v>1</v>
      </c>
      <c r="T97" s="8">
        <v>1</v>
      </c>
      <c r="U97" s="8">
        <v>1</v>
      </c>
      <c r="Y97" s="11" t="s">
        <v>239</v>
      </c>
    </row>
    <row r="98" spans="2:25" ht="57">
      <c r="B98" s="6">
        <v>4</v>
      </c>
      <c r="C98" s="8">
        <v>1</v>
      </c>
      <c r="D98" s="8">
        <v>1</v>
      </c>
      <c r="E98" s="8">
        <v>1</v>
      </c>
      <c r="F98" s="8">
        <v>1</v>
      </c>
      <c r="G98" s="10">
        <v>1</v>
      </c>
      <c r="J98" s="8">
        <v>1</v>
      </c>
      <c r="K98" s="8">
        <v>1</v>
      </c>
      <c r="L98" s="8">
        <v>1</v>
      </c>
      <c r="M98" s="8">
        <v>1</v>
      </c>
      <c r="N98" s="8">
        <v>1</v>
      </c>
      <c r="Q98" s="8">
        <v>1</v>
      </c>
      <c r="R98" s="8">
        <v>1</v>
      </c>
      <c r="S98" s="8">
        <v>1</v>
      </c>
      <c r="T98" s="8">
        <v>1</v>
      </c>
      <c r="U98" s="8">
        <v>1</v>
      </c>
      <c r="V98" s="11" t="s">
        <v>240</v>
      </c>
      <c r="Y98" s="10" t="s">
        <v>241</v>
      </c>
    </row>
    <row r="99" spans="2:25" ht="120">
      <c r="B99" s="6">
        <v>3</v>
      </c>
      <c r="C99" s="8">
        <v>1</v>
      </c>
      <c r="D99" s="8">
        <v>1</v>
      </c>
      <c r="E99" s="8">
        <v>1</v>
      </c>
      <c r="F99" s="8">
        <v>1</v>
      </c>
      <c r="G99" s="10">
        <v>1</v>
      </c>
      <c r="I99" s="8" t="s">
        <v>94</v>
      </c>
      <c r="J99" s="8">
        <v>1</v>
      </c>
      <c r="K99" s="8">
        <v>1</v>
      </c>
      <c r="L99" s="8">
        <v>1</v>
      </c>
      <c r="M99" s="8">
        <v>1</v>
      </c>
      <c r="N99" s="8">
        <v>1</v>
      </c>
      <c r="Q99" s="8">
        <v>1</v>
      </c>
      <c r="R99" s="8">
        <v>1</v>
      </c>
      <c r="S99" s="8">
        <v>1</v>
      </c>
      <c r="T99" s="8">
        <v>1</v>
      </c>
      <c r="U99" s="8">
        <v>1</v>
      </c>
      <c r="X99" s="10" t="s">
        <v>242</v>
      </c>
      <c r="Y99" s="11" t="s">
        <v>243</v>
      </c>
    </row>
    <row r="100" spans="2:25" ht="28.5">
      <c r="B100" s="6" t="s">
        <v>49</v>
      </c>
      <c r="C100" s="8">
        <v>1</v>
      </c>
      <c r="D100" s="8">
        <v>1</v>
      </c>
      <c r="E100" s="8">
        <v>1</v>
      </c>
      <c r="F100" s="8">
        <v>1</v>
      </c>
      <c r="J100" s="8">
        <v>1</v>
      </c>
      <c r="K100" s="8">
        <v>1</v>
      </c>
      <c r="L100" s="8">
        <v>1</v>
      </c>
      <c r="M100" s="8">
        <v>1</v>
      </c>
      <c r="N100" s="8">
        <v>1</v>
      </c>
      <c r="Q100" s="8">
        <v>1</v>
      </c>
      <c r="R100" s="8">
        <v>0</v>
      </c>
      <c r="S100" s="8">
        <v>1</v>
      </c>
      <c r="T100" s="8">
        <v>1</v>
      </c>
      <c r="U100" s="8">
        <v>1</v>
      </c>
      <c r="Y100" s="11" t="s">
        <v>244</v>
      </c>
    </row>
    <row r="101" spans="2:25" ht="60">
      <c r="B101" s="6">
        <v>1</v>
      </c>
      <c r="C101" s="8">
        <v>1</v>
      </c>
      <c r="D101" s="8">
        <v>1</v>
      </c>
      <c r="E101" s="8">
        <v>0</v>
      </c>
      <c r="F101" s="8" t="s">
        <v>31</v>
      </c>
      <c r="G101" s="10" t="s">
        <v>245</v>
      </c>
      <c r="J101" s="8">
        <v>1</v>
      </c>
      <c r="K101" s="8">
        <v>1</v>
      </c>
      <c r="L101" s="8">
        <v>1</v>
      </c>
      <c r="M101" s="8">
        <v>0</v>
      </c>
      <c r="N101" s="8">
        <v>1</v>
      </c>
      <c r="Q101" s="8">
        <v>1</v>
      </c>
      <c r="R101" s="8">
        <v>1</v>
      </c>
      <c r="S101" s="8">
        <v>1</v>
      </c>
      <c r="T101" s="8">
        <v>0</v>
      </c>
      <c r="U101" s="8">
        <v>1</v>
      </c>
      <c r="V101" s="10" t="s">
        <v>245</v>
      </c>
    </row>
    <row r="102" spans="2:25">
      <c r="B102" s="6">
        <v>3</v>
      </c>
      <c r="C102" s="8">
        <v>1</v>
      </c>
      <c r="D102" s="8">
        <v>1</v>
      </c>
      <c r="E102" s="8">
        <v>1</v>
      </c>
      <c r="F102" s="8">
        <v>1</v>
      </c>
      <c r="J102" s="8">
        <v>1</v>
      </c>
      <c r="K102" s="8">
        <v>1</v>
      </c>
      <c r="L102" s="8">
        <v>1</v>
      </c>
      <c r="M102" s="8">
        <v>1</v>
      </c>
      <c r="N102" s="8">
        <v>1</v>
      </c>
      <c r="Q102" s="8">
        <v>1</v>
      </c>
      <c r="R102" s="8">
        <v>1</v>
      </c>
      <c r="S102" s="8">
        <v>1</v>
      </c>
      <c r="T102" s="8">
        <v>1</v>
      </c>
      <c r="U102" s="8" t="s">
        <v>31</v>
      </c>
    </row>
    <row r="103" spans="2:25" ht="57">
      <c r="B103" s="6">
        <v>1</v>
      </c>
      <c r="C103" s="8">
        <v>1</v>
      </c>
      <c r="D103" s="8">
        <v>1</v>
      </c>
      <c r="E103" s="8">
        <v>0</v>
      </c>
      <c r="F103" s="8">
        <v>1</v>
      </c>
      <c r="J103" s="8">
        <v>1</v>
      </c>
      <c r="K103" s="8">
        <v>0</v>
      </c>
      <c r="L103" s="8">
        <v>1</v>
      </c>
      <c r="M103" s="8">
        <v>1</v>
      </c>
      <c r="N103" s="8">
        <v>0</v>
      </c>
      <c r="O103" s="10" t="s">
        <v>246</v>
      </c>
      <c r="Q103" s="8">
        <v>1</v>
      </c>
      <c r="R103" s="8">
        <v>0</v>
      </c>
      <c r="S103" s="8">
        <v>1</v>
      </c>
      <c r="T103" s="8">
        <v>1</v>
      </c>
      <c r="U103" s="8">
        <v>1</v>
      </c>
      <c r="V103" s="11" t="s">
        <v>247</v>
      </c>
    </row>
    <row r="104" spans="2:25" ht="105">
      <c r="B104" s="6">
        <v>1</v>
      </c>
      <c r="C104" s="8">
        <v>1</v>
      </c>
      <c r="D104" s="8">
        <v>1</v>
      </c>
      <c r="E104" s="8">
        <v>1</v>
      </c>
      <c r="F104" s="8">
        <v>1</v>
      </c>
      <c r="I104" s="10" t="s">
        <v>248</v>
      </c>
      <c r="J104" s="8">
        <v>1</v>
      </c>
      <c r="K104" s="8">
        <v>1</v>
      </c>
      <c r="L104" s="8">
        <v>1</v>
      </c>
      <c r="M104" s="8">
        <v>1</v>
      </c>
      <c r="N104" s="8">
        <v>1</v>
      </c>
      <c r="O104" s="11" t="s">
        <v>249</v>
      </c>
      <c r="Q104" s="8">
        <v>1</v>
      </c>
      <c r="R104" s="8">
        <v>1</v>
      </c>
      <c r="S104" s="8">
        <v>1</v>
      </c>
      <c r="T104" s="8">
        <v>1</v>
      </c>
      <c r="U104" s="8">
        <v>1</v>
      </c>
      <c r="V104" s="10" t="s">
        <v>250</v>
      </c>
      <c r="Y104" s="11" t="s">
        <v>251</v>
      </c>
    </row>
    <row r="105" spans="2:25" ht="60">
      <c r="B105" s="6" t="s">
        <v>49</v>
      </c>
      <c r="C105" s="8">
        <v>1</v>
      </c>
      <c r="D105" s="8">
        <v>1</v>
      </c>
      <c r="E105" s="8">
        <v>1</v>
      </c>
      <c r="F105" s="8">
        <v>1</v>
      </c>
      <c r="I105" s="11" t="s">
        <v>252</v>
      </c>
      <c r="J105" s="8">
        <v>1</v>
      </c>
      <c r="K105" s="8">
        <v>1</v>
      </c>
      <c r="L105" s="8">
        <v>1</v>
      </c>
      <c r="M105" s="8">
        <v>1</v>
      </c>
      <c r="N105" s="8">
        <v>1</v>
      </c>
      <c r="Q105" s="8">
        <v>1</v>
      </c>
      <c r="R105" s="8">
        <v>1</v>
      </c>
      <c r="S105" s="8">
        <v>1</v>
      </c>
      <c r="T105" s="8">
        <v>1</v>
      </c>
      <c r="U105" s="8">
        <v>1</v>
      </c>
      <c r="X105" s="10" t="s">
        <v>253</v>
      </c>
      <c r="Y105" s="10" t="s">
        <v>254</v>
      </c>
    </row>
    <row r="106" spans="2:25" ht="75">
      <c r="B106" s="6" t="s">
        <v>49</v>
      </c>
      <c r="C106" s="8">
        <v>1</v>
      </c>
      <c r="D106" s="8">
        <v>1</v>
      </c>
      <c r="E106" s="8">
        <v>1</v>
      </c>
      <c r="F106" s="8">
        <v>1</v>
      </c>
      <c r="I106" s="10" t="s">
        <v>255</v>
      </c>
      <c r="J106" s="8">
        <v>1</v>
      </c>
      <c r="K106" s="8">
        <v>1</v>
      </c>
      <c r="L106" s="8">
        <v>1</v>
      </c>
      <c r="M106" s="8">
        <v>1</v>
      </c>
      <c r="N106" s="8">
        <v>1</v>
      </c>
      <c r="Q106" s="8">
        <v>1</v>
      </c>
      <c r="R106" s="8">
        <v>1</v>
      </c>
      <c r="S106" s="8">
        <v>1</v>
      </c>
      <c r="T106" s="8">
        <v>1</v>
      </c>
      <c r="U106" s="8">
        <v>1</v>
      </c>
      <c r="Y106" s="10" t="s">
        <v>256</v>
      </c>
    </row>
    <row r="107" spans="2:25" ht="30">
      <c r="B107" s="6">
        <v>15</v>
      </c>
      <c r="C107" s="8">
        <v>1</v>
      </c>
      <c r="D107" s="8">
        <v>0</v>
      </c>
      <c r="E107" s="8">
        <v>1</v>
      </c>
      <c r="F107" s="8">
        <v>1</v>
      </c>
      <c r="J107" s="8">
        <v>1</v>
      </c>
      <c r="K107" s="8">
        <v>1</v>
      </c>
      <c r="L107" s="8">
        <v>1</v>
      </c>
      <c r="M107" s="8">
        <v>1</v>
      </c>
      <c r="N107" s="8">
        <v>1</v>
      </c>
      <c r="Q107" s="8">
        <v>1</v>
      </c>
      <c r="R107" s="8">
        <v>1</v>
      </c>
      <c r="S107" s="8">
        <v>1</v>
      </c>
      <c r="T107" s="8">
        <v>1</v>
      </c>
      <c r="U107" s="8">
        <v>1</v>
      </c>
      <c r="Y107" s="10" t="s">
        <v>257</v>
      </c>
    </row>
    <row r="108" spans="2:25" ht="165">
      <c r="B108" s="6">
        <v>7</v>
      </c>
      <c r="C108" s="8">
        <v>1</v>
      </c>
      <c r="D108" s="8">
        <v>1</v>
      </c>
      <c r="E108" s="8">
        <v>1</v>
      </c>
      <c r="F108" s="8">
        <v>1</v>
      </c>
      <c r="G108" s="10" t="s">
        <v>258</v>
      </c>
      <c r="I108" s="10" t="s">
        <v>259</v>
      </c>
      <c r="J108" s="8">
        <v>1</v>
      </c>
      <c r="K108" s="8">
        <v>1</v>
      </c>
      <c r="L108" s="8">
        <v>1</v>
      </c>
      <c r="M108" s="8">
        <v>1</v>
      </c>
      <c r="N108" s="8">
        <v>1</v>
      </c>
      <c r="O108" s="10" t="s">
        <v>260</v>
      </c>
      <c r="Q108" s="8">
        <v>1</v>
      </c>
      <c r="R108" s="8">
        <v>1</v>
      </c>
      <c r="S108" s="8">
        <v>1</v>
      </c>
      <c r="T108" s="8">
        <v>1</v>
      </c>
      <c r="U108" s="8">
        <v>1</v>
      </c>
      <c r="V108" s="10" t="s">
        <v>261</v>
      </c>
      <c r="X108" s="10" t="s">
        <v>262</v>
      </c>
      <c r="Y108" s="10" t="s">
        <v>263</v>
      </c>
    </row>
    <row r="109" spans="2:25" ht="315">
      <c r="B109" s="6">
        <v>11</v>
      </c>
      <c r="C109" s="8">
        <v>1</v>
      </c>
      <c r="D109" s="8">
        <v>1</v>
      </c>
      <c r="E109" s="8">
        <v>1</v>
      </c>
      <c r="F109" s="8">
        <v>1</v>
      </c>
      <c r="I109" s="10" t="s">
        <v>264</v>
      </c>
      <c r="J109" s="8">
        <v>1</v>
      </c>
      <c r="K109" s="8">
        <v>1</v>
      </c>
      <c r="L109" s="8">
        <v>1</v>
      </c>
      <c r="M109" s="8">
        <v>1</v>
      </c>
      <c r="N109" s="8">
        <v>1</v>
      </c>
      <c r="O109" s="10" t="s">
        <v>265</v>
      </c>
      <c r="Q109" s="8">
        <v>1</v>
      </c>
      <c r="R109" s="8">
        <v>1</v>
      </c>
      <c r="S109" s="8">
        <v>1</v>
      </c>
      <c r="T109" s="8">
        <v>1</v>
      </c>
      <c r="U109" s="8">
        <v>1</v>
      </c>
      <c r="X109" s="10" t="s">
        <v>266</v>
      </c>
      <c r="Y109" s="10" t="s">
        <v>267</v>
      </c>
    </row>
    <row r="110" spans="2:25" ht="228">
      <c r="B110" s="6">
        <v>15</v>
      </c>
      <c r="C110" s="8" t="s">
        <v>31</v>
      </c>
      <c r="D110" s="8" t="s">
        <v>31</v>
      </c>
      <c r="E110" s="8" t="s">
        <v>31</v>
      </c>
      <c r="F110" s="8" t="s">
        <v>31</v>
      </c>
      <c r="I110" s="10" t="s">
        <v>268</v>
      </c>
      <c r="J110" s="8">
        <v>1</v>
      </c>
      <c r="K110" s="8">
        <v>0</v>
      </c>
      <c r="L110" s="8">
        <v>1</v>
      </c>
      <c r="M110" s="8">
        <v>1</v>
      </c>
      <c r="N110" s="8">
        <v>1</v>
      </c>
      <c r="O110" s="11" t="s">
        <v>269</v>
      </c>
      <c r="Q110" s="8" t="s">
        <v>31</v>
      </c>
      <c r="R110" s="8" t="s">
        <v>31</v>
      </c>
      <c r="S110" s="8" t="s">
        <v>31</v>
      </c>
      <c r="T110" s="8" t="s">
        <v>31</v>
      </c>
      <c r="U110" s="8" t="s">
        <v>31</v>
      </c>
      <c r="X110" s="11" t="s">
        <v>270</v>
      </c>
      <c r="Y110" s="10" t="s">
        <v>271</v>
      </c>
    </row>
    <row r="111" spans="2:25">
      <c r="B111" s="6">
        <v>15</v>
      </c>
      <c r="C111" s="8">
        <v>1</v>
      </c>
      <c r="D111" s="8">
        <v>1</v>
      </c>
      <c r="E111" s="8">
        <v>1</v>
      </c>
      <c r="F111" s="8">
        <v>1</v>
      </c>
      <c r="I111" s="8" t="s">
        <v>272</v>
      </c>
      <c r="J111" s="8">
        <v>1</v>
      </c>
      <c r="K111" s="8">
        <v>1</v>
      </c>
      <c r="L111" s="8">
        <v>1</v>
      </c>
      <c r="M111" s="8">
        <v>1</v>
      </c>
      <c r="N111" s="8">
        <v>1</v>
      </c>
      <c r="O111" s="11"/>
      <c r="Q111" s="8">
        <v>1</v>
      </c>
      <c r="R111" s="8">
        <v>1</v>
      </c>
      <c r="S111" s="8">
        <v>1</v>
      </c>
      <c r="T111" s="8">
        <v>1</v>
      </c>
      <c r="U111" s="8">
        <v>1</v>
      </c>
      <c r="X111" s="11"/>
      <c r="Y111" s="10" t="s">
        <v>273</v>
      </c>
    </row>
    <row r="112" spans="2:25">
      <c r="O112" s="11"/>
      <c r="X112" s="11"/>
    </row>
  </sheetData>
  <mergeCells count="4">
    <mergeCell ref="C1:G1"/>
    <mergeCell ref="I1:O1"/>
    <mergeCell ref="Q1:V1"/>
    <mergeCell ref="X1:Y1"/>
  </mergeCells>
  <hyperlinks>
    <hyperlink ref="Y80" r:id="rId1" display="http://funkschule.at/"/>
  </hyperlinks>
  <printOptions headings="1"/>
  <pageMargins left="0.70866141732283472" right="0.70866141732283472" top="0.74803149606299213" bottom="0.74803149606299213" header="0.31496062992125984" footer="0.31496062992125984"/>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dimension ref="B1:Z11"/>
  <sheetViews>
    <sheetView workbookViewId="0">
      <pane xSplit="2" ySplit="2" topLeftCell="I3" activePane="bottomRight" state="frozen"/>
      <selection pane="topRight" activeCell="C1" sqref="C1"/>
      <selection pane="bottomLeft" activeCell="A3" sqref="A3"/>
      <selection pane="bottomRight" activeCell="Z4" sqref="Z4"/>
    </sheetView>
  </sheetViews>
  <sheetFormatPr defaultRowHeight="15"/>
  <cols>
    <col min="1" max="1" width="7.85546875" customWidth="1"/>
    <col min="2" max="2" width="13.85546875" customWidth="1"/>
    <col min="3" max="3" width="12" customWidth="1"/>
    <col min="4" max="4" width="12.28515625" customWidth="1"/>
    <col min="5" max="5" width="13.5703125" customWidth="1"/>
    <col min="6" max="6" width="11" customWidth="1"/>
    <col min="7" max="7" width="21.5703125" customWidth="1"/>
    <col min="8" max="8" width="4.140625" style="14" customWidth="1"/>
    <col min="9" max="9" width="11.7109375" customWidth="1"/>
    <col min="10" max="10" width="10.5703125" customWidth="1"/>
    <col min="11" max="11" width="12.28515625" customWidth="1"/>
    <col min="12" max="12" width="13" customWidth="1"/>
    <col min="13" max="13" width="12.28515625" customWidth="1"/>
    <col min="14" max="14" width="12.42578125" customWidth="1"/>
    <col min="15" max="15" width="16.7109375" customWidth="1"/>
    <col min="16" max="16" width="4.140625" style="14" customWidth="1"/>
    <col min="17" max="17" width="12" customWidth="1"/>
    <col min="18" max="18" width="12.5703125" customWidth="1"/>
    <col min="19" max="19" width="13.42578125" customWidth="1"/>
    <col min="20" max="20" width="12.85546875" customWidth="1"/>
    <col min="21" max="21" width="11.42578125" customWidth="1"/>
    <col min="23" max="23" width="19.5703125" customWidth="1"/>
    <col min="24" max="24" width="5.140625" style="14" customWidth="1"/>
    <col min="25" max="25" width="18.28515625" customWidth="1"/>
    <col min="26" max="26" width="18.85546875" customWidth="1"/>
  </cols>
  <sheetData>
    <row r="1" spans="2:26" s="8" customFormat="1">
      <c r="C1" s="66" t="s">
        <v>5</v>
      </c>
      <c r="D1" s="66"/>
      <c r="E1" s="66"/>
      <c r="F1" s="66"/>
      <c r="G1" s="66"/>
      <c r="H1" s="12"/>
      <c r="I1" s="67" t="s">
        <v>7</v>
      </c>
      <c r="J1" s="67"/>
      <c r="K1" s="67"/>
      <c r="L1" s="67"/>
      <c r="M1" s="67"/>
      <c r="N1" s="67"/>
      <c r="O1" s="67"/>
      <c r="P1" s="12"/>
      <c r="R1" s="68" t="s">
        <v>8</v>
      </c>
      <c r="S1" s="68"/>
      <c r="T1" s="68"/>
      <c r="U1" s="68"/>
      <c r="V1" s="68"/>
      <c r="W1" s="68"/>
      <c r="X1" s="12"/>
      <c r="Y1" s="69" t="s">
        <v>11</v>
      </c>
      <c r="Z1" s="69"/>
    </row>
    <row r="2" spans="2:26" s="9" customFormat="1" ht="45">
      <c r="B2" s="6" t="s">
        <v>0</v>
      </c>
      <c r="C2" s="2" t="s">
        <v>1</v>
      </c>
      <c r="D2" s="2" t="s">
        <v>2</v>
      </c>
      <c r="E2" s="2" t="s">
        <v>3</v>
      </c>
      <c r="F2" s="2" t="s">
        <v>280</v>
      </c>
      <c r="G2" s="2" t="s">
        <v>4</v>
      </c>
      <c r="H2" s="13"/>
      <c r="I2" s="3" t="s">
        <v>6</v>
      </c>
      <c r="J2" s="3" t="s">
        <v>1</v>
      </c>
      <c r="K2" s="3" t="s">
        <v>2</v>
      </c>
      <c r="L2" s="3" t="s">
        <v>3</v>
      </c>
      <c r="M2" s="3" t="s">
        <v>280</v>
      </c>
      <c r="N2" s="3" t="s">
        <v>15</v>
      </c>
      <c r="O2" s="3" t="s">
        <v>4</v>
      </c>
      <c r="P2" s="13"/>
      <c r="R2" s="5" t="s">
        <v>1</v>
      </c>
      <c r="S2" s="5" t="s">
        <v>2</v>
      </c>
      <c r="T2" s="5" t="s">
        <v>3</v>
      </c>
      <c r="U2" s="5" t="s">
        <v>280</v>
      </c>
      <c r="V2" s="5" t="s">
        <v>15</v>
      </c>
      <c r="W2" s="5" t="s">
        <v>4</v>
      </c>
      <c r="X2" s="13"/>
      <c r="Y2" s="4" t="s">
        <v>9</v>
      </c>
      <c r="Z2" s="4" t="s">
        <v>10</v>
      </c>
    </row>
    <row r="3" spans="2:26" s="8" customFormat="1" ht="45">
      <c r="B3" s="6">
        <v>7</v>
      </c>
      <c r="C3" s="8">
        <v>1</v>
      </c>
      <c r="D3" s="8">
        <v>1</v>
      </c>
      <c r="E3" s="8">
        <v>1</v>
      </c>
      <c r="F3" s="8">
        <v>1</v>
      </c>
      <c r="G3" s="10"/>
      <c r="H3" s="12"/>
      <c r="I3" s="8" t="s">
        <v>72</v>
      </c>
      <c r="J3" s="8">
        <v>1</v>
      </c>
      <c r="K3" s="8">
        <v>1</v>
      </c>
      <c r="L3" s="8">
        <v>1</v>
      </c>
      <c r="M3" s="8">
        <v>1</v>
      </c>
      <c r="N3" s="8">
        <v>1</v>
      </c>
      <c r="O3" s="10"/>
      <c r="P3" s="12"/>
      <c r="R3" s="8">
        <v>1</v>
      </c>
      <c r="S3" s="8">
        <v>1</v>
      </c>
      <c r="T3" s="8">
        <v>1</v>
      </c>
      <c r="U3" s="8">
        <v>1</v>
      </c>
      <c r="V3" s="8">
        <v>1</v>
      </c>
      <c r="W3" s="10"/>
      <c r="X3" s="12"/>
      <c r="Y3" s="10"/>
      <c r="Z3" s="1" t="s">
        <v>73</v>
      </c>
    </row>
    <row r="4" spans="2:26" s="8" customFormat="1" ht="167.25" customHeight="1">
      <c r="B4" s="6">
        <v>7</v>
      </c>
      <c r="C4" s="8">
        <v>1</v>
      </c>
      <c r="D4" s="8">
        <v>1</v>
      </c>
      <c r="E4" s="8">
        <v>1</v>
      </c>
      <c r="F4" s="8">
        <v>1</v>
      </c>
      <c r="G4" s="10" t="s">
        <v>258</v>
      </c>
      <c r="H4" s="12"/>
      <c r="I4" s="10" t="s">
        <v>259</v>
      </c>
      <c r="J4" s="8">
        <v>1</v>
      </c>
      <c r="K4" s="8">
        <v>1</v>
      </c>
      <c r="L4" s="8">
        <v>1</v>
      </c>
      <c r="M4" s="8">
        <v>1</v>
      </c>
      <c r="N4" s="8">
        <v>1</v>
      </c>
      <c r="O4" s="10" t="s">
        <v>260</v>
      </c>
      <c r="P4" s="12"/>
      <c r="R4" s="8">
        <v>1</v>
      </c>
      <c r="S4" s="8">
        <v>1</v>
      </c>
      <c r="T4" s="8">
        <v>1</v>
      </c>
      <c r="U4" s="8">
        <v>1</v>
      </c>
      <c r="V4" s="8">
        <v>1</v>
      </c>
      <c r="W4" s="10" t="s">
        <v>261</v>
      </c>
      <c r="X4" s="12"/>
      <c r="Y4" s="10" t="s">
        <v>262</v>
      </c>
      <c r="Z4" s="10" t="s">
        <v>263</v>
      </c>
    </row>
    <row r="5" spans="2:26" ht="15.75" thickBot="1"/>
    <row r="6" spans="2:26">
      <c r="B6" s="30" t="s">
        <v>276</v>
      </c>
      <c r="C6" s="31">
        <f>COUNTIF(C3:C4,1)</f>
        <v>2</v>
      </c>
      <c r="D6" s="31">
        <f t="shared" ref="D6:F6" si="0">COUNTIF(D3:D4,1)</f>
        <v>2</v>
      </c>
      <c r="E6" s="31">
        <f t="shared" si="0"/>
        <v>2</v>
      </c>
      <c r="F6" s="31">
        <f t="shared" si="0"/>
        <v>2</v>
      </c>
      <c r="G6" s="18"/>
      <c r="H6" s="32"/>
      <c r="I6" s="33"/>
      <c r="J6" s="31">
        <f>COUNTIF(J3:J4,1)</f>
        <v>2</v>
      </c>
      <c r="K6" s="31">
        <f t="shared" ref="K6:L6" si="1">COUNTIF(K3:K4,1)</f>
        <v>2</v>
      </c>
      <c r="L6" s="31">
        <f t="shared" si="1"/>
        <v>2</v>
      </c>
      <c r="M6" s="31">
        <f>COUNTIF(M3:M4,1)</f>
        <v>2</v>
      </c>
      <c r="N6" s="31">
        <f>COUNTIF(N3:N4,1)</f>
        <v>2</v>
      </c>
      <c r="O6" s="18"/>
      <c r="P6" s="32"/>
      <c r="Q6" s="18"/>
      <c r="R6" s="31">
        <f>COUNTIF(R3:R4,1)</f>
        <v>2</v>
      </c>
      <c r="S6" s="31">
        <f t="shared" ref="S6:T6" si="2">COUNTIF(S3:S4,1)</f>
        <v>2</v>
      </c>
      <c r="T6" s="31">
        <f t="shared" si="2"/>
        <v>2</v>
      </c>
      <c r="U6" s="31">
        <f>COUNTIF(U3:U4,1)</f>
        <v>2</v>
      </c>
      <c r="V6" s="34">
        <f>COUNTIF(V3:V4,1)</f>
        <v>2</v>
      </c>
    </row>
    <row r="7" spans="2:26">
      <c r="B7" s="35" t="s">
        <v>277</v>
      </c>
      <c r="C7" s="36">
        <f>COUNTIF(C3:C4,0)</f>
        <v>0</v>
      </c>
      <c r="D7" s="36">
        <f t="shared" ref="D7:F7" si="3">COUNTIF(D3:D4,0)</f>
        <v>0</v>
      </c>
      <c r="E7" s="36">
        <f t="shared" si="3"/>
        <v>0</v>
      </c>
      <c r="F7" s="36">
        <f t="shared" si="3"/>
        <v>0</v>
      </c>
      <c r="G7" s="20"/>
      <c r="H7" s="37"/>
      <c r="I7" s="29"/>
      <c r="J7" s="36">
        <f>COUNTIF(J3:J4,0)</f>
        <v>0</v>
      </c>
      <c r="K7" s="36">
        <f t="shared" ref="K7:M7" si="4">COUNTIF(K3:K4,0)</f>
        <v>0</v>
      </c>
      <c r="L7" s="36">
        <f t="shared" si="4"/>
        <v>0</v>
      </c>
      <c r="M7" s="36">
        <f t="shared" si="4"/>
        <v>0</v>
      </c>
      <c r="N7" s="36">
        <f t="shared" ref="N7" si="5">COUNTIF(N3:N4,0)</f>
        <v>0</v>
      </c>
      <c r="O7" s="20"/>
      <c r="P7" s="37"/>
      <c r="Q7" s="20"/>
      <c r="R7" s="36">
        <f>COUNTIF(R3:R4,0)</f>
        <v>0</v>
      </c>
      <c r="S7" s="36">
        <f t="shared" ref="S7:V7" si="6">COUNTIF(S3:S4,0)</f>
        <v>0</v>
      </c>
      <c r="T7" s="36">
        <f t="shared" si="6"/>
        <v>0</v>
      </c>
      <c r="U7" s="36">
        <f t="shared" si="6"/>
        <v>0</v>
      </c>
      <c r="V7" s="38">
        <f t="shared" si="6"/>
        <v>0</v>
      </c>
    </row>
    <row r="8" spans="2:26">
      <c r="B8" s="39" t="s">
        <v>274</v>
      </c>
      <c r="C8" s="36">
        <f>COUNTIF(C3:C4,"-")</f>
        <v>0</v>
      </c>
      <c r="D8" s="36">
        <f t="shared" ref="D8:F8" si="7">COUNTIF(D3:D4,"-")</f>
        <v>0</v>
      </c>
      <c r="E8" s="36">
        <f t="shared" si="7"/>
        <v>0</v>
      </c>
      <c r="F8" s="36">
        <f t="shared" si="7"/>
        <v>0</v>
      </c>
      <c r="G8" s="20"/>
      <c r="H8" s="37"/>
      <c r="I8" s="28"/>
      <c r="J8" s="36">
        <f>COUNTIF(J3:J4,"-")</f>
        <v>0</v>
      </c>
      <c r="K8" s="36">
        <f t="shared" ref="K8:M8" si="8">COUNTIF(K3:K4,"-")</f>
        <v>0</v>
      </c>
      <c r="L8" s="36">
        <f t="shared" si="8"/>
        <v>0</v>
      </c>
      <c r="M8" s="36">
        <f t="shared" si="8"/>
        <v>0</v>
      </c>
      <c r="N8" s="36">
        <f t="shared" ref="N8" si="9">COUNTIF(N3:N4,"-")</f>
        <v>0</v>
      </c>
      <c r="O8" s="20"/>
      <c r="P8" s="37"/>
      <c r="Q8" s="20"/>
      <c r="R8" s="36">
        <f>COUNTIF(R3:R4,"-")</f>
        <v>0</v>
      </c>
      <c r="S8" s="36">
        <f t="shared" ref="S8:V8" si="10">COUNTIF(S3:S4,"-")</f>
        <v>0</v>
      </c>
      <c r="T8" s="36">
        <f t="shared" si="10"/>
        <v>0</v>
      </c>
      <c r="U8" s="36">
        <f t="shared" si="10"/>
        <v>0</v>
      </c>
      <c r="V8" s="38">
        <f t="shared" si="10"/>
        <v>0</v>
      </c>
    </row>
    <row r="9" spans="2:26">
      <c r="B9" s="39" t="s">
        <v>278</v>
      </c>
      <c r="C9" s="40">
        <f>C6/(C6+C7)</f>
        <v>1</v>
      </c>
      <c r="D9" s="40">
        <f t="shared" ref="D9:F9" si="11">D6/(D6+D7)</f>
        <v>1</v>
      </c>
      <c r="E9" s="40">
        <f t="shared" si="11"/>
        <v>1</v>
      </c>
      <c r="F9" s="40">
        <f t="shared" si="11"/>
        <v>1</v>
      </c>
      <c r="G9" s="20"/>
      <c r="H9" s="37"/>
      <c r="I9" s="28"/>
      <c r="J9" s="40">
        <f>J6/(J6+J7)</f>
        <v>1</v>
      </c>
      <c r="K9" s="40">
        <f t="shared" ref="K9:L9" si="12">K6/(K6+K7)</f>
        <v>1</v>
      </c>
      <c r="L9" s="40">
        <f t="shared" si="12"/>
        <v>1</v>
      </c>
      <c r="M9" s="40">
        <f>M6/(M6+M7)</f>
        <v>1</v>
      </c>
      <c r="N9" s="40">
        <f>N6/(N6+N7)</f>
        <v>1</v>
      </c>
      <c r="O9" s="20"/>
      <c r="P9" s="37"/>
      <c r="Q9" s="20"/>
      <c r="R9" s="40">
        <f>R6/(R6+R7)</f>
        <v>1</v>
      </c>
      <c r="S9" s="40">
        <f t="shared" ref="S9:T9" si="13">S6/(S6+S7)</f>
        <v>1</v>
      </c>
      <c r="T9" s="40">
        <f t="shared" si="13"/>
        <v>1</v>
      </c>
      <c r="U9" s="40">
        <f>U6/(U6+U7)</f>
        <v>1</v>
      </c>
      <c r="V9" s="41">
        <f>V6/(V6+V7)</f>
        <v>1</v>
      </c>
    </row>
    <row r="10" spans="2:26">
      <c r="B10" s="39"/>
      <c r="C10" s="36"/>
      <c r="D10" s="36"/>
      <c r="E10" s="36"/>
      <c r="F10" s="36"/>
      <c r="G10" s="20"/>
      <c r="H10" s="37"/>
      <c r="I10" s="28"/>
      <c r="J10" s="36"/>
      <c r="K10" s="36"/>
      <c r="L10" s="36"/>
      <c r="M10" s="36"/>
      <c r="N10" s="20"/>
      <c r="O10" s="20"/>
      <c r="P10" s="37"/>
      <c r="Q10" s="20"/>
      <c r="R10" s="36"/>
      <c r="S10" s="36"/>
      <c r="T10" s="36"/>
      <c r="U10" s="36"/>
      <c r="V10" s="21"/>
    </row>
    <row r="11" spans="2:26" ht="15.75" thickBot="1">
      <c r="B11" s="45" t="s">
        <v>275</v>
      </c>
      <c r="C11" s="46">
        <f>(C6+D6+E6+F6)/(C6+D6+E6+F6+C7+D7+E7+F7)</f>
        <v>1</v>
      </c>
      <c r="D11" s="47"/>
      <c r="E11" s="47"/>
      <c r="F11" s="47"/>
      <c r="G11" s="22"/>
      <c r="H11" s="42"/>
      <c r="I11" s="26"/>
      <c r="J11" s="46">
        <f>(J6+K6+L6+M6+N6)/(J6+K6+L6+M6+N6+J7+K7+L7+M7+N7)</f>
        <v>1</v>
      </c>
      <c r="K11" s="47"/>
      <c r="L11" s="47"/>
      <c r="M11" s="47"/>
      <c r="N11" s="22"/>
      <c r="O11" s="22"/>
      <c r="P11" s="42"/>
      <c r="Q11" s="22"/>
      <c r="R11" s="46">
        <f>(R6+S6+T6+U6+V6)/(R6+S6+T6+U6+V6+R7+S7+T7+U7+V7)</f>
        <v>1</v>
      </c>
      <c r="S11" s="47"/>
      <c r="T11" s="47"/>
      <c r="U11" s="47"/>
      <c r="V11" s="43"/>
    </row>
  </sheetData>
  <mergeCells count="4">
    <mergeCell ref="C1:G1"/>
    <mergeCell ref="I1:O1"/>
    <mergeCell ref="R1:W1"/>
    <mergeCell ref="Y1:Z1"/>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B1:Y13"/>
  <sheetViews>
    <sheetView topLeftCell="D1" workbookViewId="0">
      <selection activeCell="Q8" sqref="Q8:U11"/>
    </sheetView>
  </sheetViews>
  <sheetFormatPr defaultRowHeight="15"/>
  <cols>
    <col min="1" max="1" width="6" customWidth="1"/>
    <col min="2" max="2" width="14.5703125" customWidth="1"/>
    <col min="3" max="3" width="10.42578125" customWidth="1"/>
    <col min="4" max="4" width="13.5703125" customWidth="1"/>
    <col min="5" max="5" width="11.28515625" customWidth="1"/>
    <col min="6" max="6" width="10.7109375" customWidth="1"/>
    <col min="7" max="7" width="11.5703125" customWidth="1"/>
    <col min="8" max="8" width="4.85546875" style="14" customWidth="1"/>
    <col min="9" max="9" width="11.28515625" customWidth="1"/>
    <col min="10" max="10" width="11.140625" customWidth="1"/>
    <col min="11" max="11" width="12.28515625" customWidth="1"/>
    <col min="12" max="12" width="11.85546875" customWidth="1"/>
    <col min="13" max="13" width="11.7109375" customWidth="1"/>
    <col min="14" max="14" width="11.85546875" customWidth="1"/>
    <col min="15" max="15" width="12" customWidth="1"/>
    <col min="16" max="16" width="4.42578125" style="14" customWidth="1"/>
    <col min="17" max="17" width="11.140625" customWidth="1"/>
    <col min="18" max="18" width="11.85546875" customWidth="1"/>
    <col min="19" max="19" width="11.5703125" customWidth="1"/>
    <col min="20" max="20" width="12" customWidth="1"/>
    <col min="21" max="21" width="11.42578125" customWidth="1"/>
    <col min="22" max="22" width="11.28515625" customWidth="1"/>
    <col min="23" max="23" width="4.7109375" style="14" customWidth="1"/>
    <col min="24" max="24" width="10.85546875" customWidth="1"/>
    <col min="25" max="25" width="15.7109375" customWidth="1"/>
  </cols>
  <sheetData>
    <row r="1" spans="2:25" s="8" customFormat="1">
      <c r="C1" s="66" t="s">
        <v>5</v>
      </c>
      <c r="D1" s="66"/>
      <c r="E1" s="66"/>
      <c r="F1" s="66"/>
      <c r="G1" s="66"/>
      <c r="H1" s="12"/>
      <c r="I1" s="67" t="s">
        <v>7</v>
      </c>
      <c r="J1" s="67"/>
      <c r="K1" s="67"/>
      <c r="L1" s="67"/>
      <c r="M1" s="67"/>
      <c r="N1" s="67"/>
      <c r="O1" s="67"/>
      <c r="P1" s="12"/>
      <c r="Q1" s="68" t="s">
        <v>8</v>
      </c>
      <c r="R1" s="68"/>
      <c r="S1" s="68"/>
      <c r="T1" s="68"/>
      <c r="U1" s="68"/>
      <c r="V1" s="68"/>
      <c r="W1" s="12"/>
      <c r="X1" s="69" t="s">
        <v>11</v>
      </c>
      <c r="Y1" s="69"/>
    </row>
    <row r="2" spans="2:25" s="9" customFormat="1" ht="45">
      <c r="B2" s="6" t="s">
        <v>0</v>
      </c>
      <c r="C2" s="2" t="s">
        <v>1</v>
      </c>
      <c r="D2" s="2" t="s">
        <v>2</v>
      </c>
      <c r="E2" s="2" t="s">
        <v>3</v>
      </c>
      <c r="F2" s="2" t="s">
        <v>280</v>
      </c>
      <c r="G2" s="2" t="s">
        <v>4</v>
      </c>
      <c r="H2" s="13"/>
      <c r="I2" s="3" t="s">
        <v>6</v>
      </c>
      <c r="J2" s="3" t="s">
        <v>1</v>
      </c>
      <c r="K2" s="3" t="s">
        <v>2</v>
      </c>
      <c r="L2" s="3" t="s">
        <v>3</v>
      </c>
      <c r="M2" s="3" t="s">
        <v>280</v>
      </c>
      <c r="N2" s="3" t="s">
        <v>15</v>
      </c>
      <c r="O2" s="3" t="s">
        <v>4</v>
      </c>
      <c r="P2" s="13"/>
      <c r="Q2" s="5" t="s">
        <v>1</v>
      </c>
      <c r="R2" s="5" t="s">
        <v>2</v>
      </c>
      <c r="S2" s="5" t="s">
        <v>3</v>
      </c>
      <c r="T2" s="5" t="s">
        <v>280</v>
      </c>
      <c r="U2" s="5" t="s">
        <v>15</v>
      </c>
      <c r="V2" s="5" t="s">
        <v>4</v>
      </c>
      <c r="W2" s="13"/>
      <c r="X2" s="4" t="s">
        <v>9</v>
      </c>
      <c r="Y2" s="4" t="s">
        <v>10</v>
      </c>
    </row>
    <row r="3" spans="2:25" s="8" customFormat="1">
      <c r="B3" s="6">
        <v>8</v>
      </c>
      <c r="C3" s="8">
        <v>1</v>
      </c>
      <c r="D3" s="8">
        <v>1</v>
      </c>
      <c r="E3" s="8">
        <v>1</v>
      </c>
      <c r="F3" s="8">
        <v>1</v>
      </c>
      <c r="G3" s="10"/>
      <c r="H3" s="12"/>
      <c r="J3" s="8">
        <v>1</v>
      </c>
      <c r="K3" s="8">
        <v>1</v>
      </c>
      <c r="L3" s="8">
        <v>1</v>
      </c>
      <c r="M3" s="8">
        <v>1</v>
      </c>
      <c r="N3" s="8">
        <v>1</v>
      </c>
      <c r="O3" s="10"/>
      <c r="P3" s="12"/>
      <c r="Q3" s="8">
        <v>1</v>
      </c>
      <c r="R3" s="8">
        <v>1</v>
      </c>
      <c r="S3" s="8">
        <v>1</v>
      </c>
      <c r="T3" s="8">
        <v>1</v>
      </c>
      <c r="U3" s="8">
        <v>1</v>
      </c>
      <c r="V3" s="10"/>
      <c r="W3" s="12"/>
      <c r="X3" s="10"/>
      <c r="Y3" s="10"/>
    </row>
    <row r="4" spans="2:25" s="8" customFormat="1">
      <c r="B4" s="6">
        <v>8</v>
      </c>
      <c r="C4" s="8">
        <v>1</v>
      </c>
      <c r="D4" s="8">
        <v>1</v>
      </c>
      <c r="E4" s="8">
        <v>0</v>
      </c>
      <c r="F4" s="8">
        <v>1</v>
      </c>
      <c r="G4" s="10"/>
      <c r="H4" s="12"/>
      <c r="J4" s="8">
        <v>1</v>
      </c>
      <c r="K4" s="8">
        <v>1</v>
      </c>
      <c r="L4" s="8">
        <v>0</v>
      </c>
      <c r="M4" s="8">
        <v>0</v>
      </c>
      <c r="N4" s="8">
        <v>1</v>
      </c>
      <c r="O4" s="10"/>
      <c r="P4" s="12"/>
      <c r="Q4" s="8">
        <v>1</v>
      </c>
      <c r="R4" s="8">
        <v>1</v>
      </c>
      <c r="S4" s="8">
        <v>1</v>
      </c>
      <c r="T4" s="8">
        <v>1</v>
      </c>
      <c r="U4" s="8">
        <v>1</v>
      </c>
      <c r="V4" s="10"/>
      <c r="W4" s="12"/>
      <c r="X4" s="10"/>
      <c r="Y4" s="10"/>
    </row>
    <row r="5" spans="2:25" s="8" customFormat="1">
      <c r="B5" s="6">
        <v>8</v>
      </c>
      <c r="C5" s="8">
        <v>1</v>
      </c>
      <c r="D5" s="8">
        <v>1</v>
      </c>
      <c r="E5" s="8">
        <v>1</v>
      </c>
      <c r="F5" s="8">
        <v>1</v>
      </c>
      <c r="G5" s="10"/>
      <c r="H5" s="12"/>
      <c r="J5" s="8">
        <v>1</v>
      </c>
      <c r="K5" s="8">
        <v>1</v>
      </c>
      <c r="L5" s="8">
        <v>1</v>
      </c>
      <c r="M5" s="8">
        <v>1</v>
      </c>
      <c r="N5" s="8">
        <v>1</v>
      </c>
      <c r="O5" s="10"/>
      <c r="P5" s="12"/>
      <c r="Q5" s="8">
        <v>1</v>
      </c>
      <c r="R5" s="8">
        <v>1</v>
      </c>
      <c r="S5" s="8">
        <v>1</v>
      </c>
      <c r="T5" s="8">
        <v>1</v>
      </c>
      <c r="U5" s="8">
        <v>1</v>
      </c>
      <c r="V5" s="10"/>
      <c r="W5" s="12"/>
      <c r="X5" s="10"/>
      <c r="Y5" s="10"/>
    </row>
    <row r="6" spans="2:25" s="8" customFormat="1" ht="30">
      <c r="B6" s="6">
        <v>8</v>
      </c>
      <c r="C6" s="8">
        <v>1</v>
      </c>
      <c r="D6" s="8">
        <v>1</v>
      </c>
      <c r="E6" s="8">
        <v>1</v>
      </c>
      <c r="F6" s="8">
        <v>1</v>
      </c>
      <c r="G6" s="10"/>
      <c r="H6" s="12"/>
      <c r="J6" s="8">
        <v>1</v>
      </c>
      <c r="K6" s="8">
        <v>1</v>
      </c>
      <c r="L6" s="8">
        <v>1</v>
      </c>
      <c r="M6" s="8">
        <v>1</v>
      </c>
      <c r="N6" s="8">
        <v>1</v>
      </c>
      <c r="O6" s="10"/>
      <c r="P6" s="12"/>
      <c r="Q6" s="8">
        <v>1</v>
      </c>
      <c r="R6" s="8">
        <v>1</v>
      </c>
      <c r="S6" s="8">
        <v>1</v>
      </c>
      <c r="T6" s="8">
        <v>1</v>
      </c>
      <c r="U6" s="8">
        <v>1</v>
      </c>
      <c r="V6" s="10"/>
      <c r="W6" s="12"/>
      <c r="X6" s="10"/>
      <c r="Y6" s="10" t="s">
        <v>159</v>
      </c>
    </row>
    <row r="7" spans="2:25" ht="15.75" thickBot="1"/>
    <row r="8" spans="2:25">
      <c r="B8" s="30" t="s">
        <v>276</v>
      </c>
      <c r="C8" s="31">
        <f>COUNTIF(C3:C6,1)</f>
        <v>4</v>
      </c>
      <c r="D8" s="31">
        <f t="shared" ref="D8:F8" si="0">COUNTIF(D3:D6,1)</f>
        <v>4</v>
      </c>
      <c r="E8" s="31">
        <f t="shared" si="0"/>
        <v>3</v>
      </c>
      <c r="F8" s="31">
        <f t="shared" si="0"/>
        <v>4</v>
      </c>
      <c r="G8" s="31"/>
      <c r="H8" s="63"/>
      <c r="I8" s="31"/>
      <c r="J8" s="31">
        <f>COUNTIF(J3:J6,1)</f>
        <v>4</v>
      </c>
      <c r="K8" s="31">
        <f t="shared" ref="K8:M8" si="1">COUNTIF(K3:K6,1)</f>
        <v>4</v>
      </c>
      <c r="L8" s="31">
        <f t="shared" si="1"/>
        <v>3</v>
      </c>
      <c r="M8" s="31">
        <f t="shared" si="1"/>
        <v>3</v>
      </c>
      <c r="N8" s="31">
        <f t="shared" ref="N8" si="2">COUNTIF(N3:N6,1)</f>
        <v>4</v>
      </c>
      <c r="O8" s="31"/>
      <c r="P8" s="63"/>
      <c r="Q8" s="31">
        <f>COUNTIF(Q3:Q6,1)</f>
        <v>4</v>
      </c>
      <c r="R8" s="31">
        <f t="shared" ref="R8:U8" si="3">COUNTIF(R3:R6,1)</f>
        <v>4</v>
      </c>
      <c r="S8" s="31">
        <f t="shared" si="3"/>
        <v>4</v>
      </c>
      <c r="T8" s="31">
        <f t="shared" si="3"/>
        <v>4</v>
      </c>
      <c r="U8" s="34">
        <f t="shared" si="3"/>
        <v>4</v>
      </c>
    </row>
    <row r="9" spans="2:25">
      <c r="B9" s="35" t="s">
        <v>277</v>
      </c>
      <c r="C9" s="36">
        <f>COUNTIF(C3:C6,0)</f>
        <v>0</v>
      </c>
      <c r="D9" s="36">
        <f t="shared" ref="D9:F9" si="4">COUNTIF(D3:D6,0)</f>
        <v>0</v>
      </c>
      <c r="E9" s="36">
        <f t="shared" si="4"/>
        <v>1</v>
      </c>
      <c r="F9" s="36">
        <f t="shared" si="4"/>
        <v>0</v>
      </c>
      <c r="G9" s="36"/>
      <c r="H9" s="64"/>
      <c r="I9" s="36"/>
      <c r="J9" s="36">
        <f>COUNTIF(J3:J6,0)</f>
        <v>0</v>
      </c>
      <c r="K9" s="36">
        <f t="shared" ref="K9:M9" si="5">COUNTIF(K3:K6,0)</f>
        <v>0</v>
      </c>
      <c r="L9" s="36">
        <f t="shared" si="5"/>
        <v>1</v>
      </c>
      <c r="M9" s="36">
        <f t="shared" si="5"/>
        <v>1</v>
      </c>
      <c r="N9" s="36">
        <f t="shared" ref="N9" si="6">COUNTIF(N3:N6,0)</f>
        <v>0</v>
      </c>
      <c r="O9" s="36"/>
      <c r="P9" s="64"/>
      <c r="Q9" s="36">
        <f>COUNTIF(Q3:Q6,0)</f>
        <v>0</v>
      </c>
      <c r="R9" s="36">
        <f t="shared" ref="R9:U9" si="7">COUNTIF(R3:R6,0)</f>
        <v>0</v>
      </c>
      <c r="S9" s="36">
        <f t="shared" si="7"/>
        <v>0</v>
      </c>
      <c r="T9" s="36">
        <f t="shared" si="7"/>
        <v>0</v>
      </c>
      <c r="U9" s="38">
        <f t="shared" si="7"/>
        <v>0</v>
      </c>
    </row>
    <row r="10" spans="2:25">
      <c r="B10" s="61" t="s">
        <v>274</v>
      </c>
      <c r="C10" s="36">
        <f>COUNTIF(C3:C6,"-")</f>
        <v>0</v>
      </c>
      <c r="D10" s="36">
        <f t="shared" ref="D10:F10" si="8">COUNTIF(D3:D6,"-")</f>
        <v>0</v>
      </c>
      <c r="E10" s="36">
        <f t="shared" si="8"/>
        <v>0</v>
      </c>
      <c r="F10" s="36">
        <f t="shared" si="8"/>
        <v>0</v>
      </c>
      <c r="G10" s="36"/>
      <c r="H10" s="64"/>
      <c r="I10" s="36"/>
      <c r="J10" s="36">
        <f>COUNTIF(J3:J6,"-")</f>
        <v>0</v>
      </c>
      <c r="K10" s="36">
        <f t="shared" ref="K10:M10" si="9">COUNTIF(K3:K6,"-")</f>
        <v>0</v>
      </c>
      <c r="L10" s="36">
        <f t="shared" si="9"/>
        <v>0</v>
      </c>
      <c r="M10" s="36">
        <f t="shared" si="9"/>
        <v>0</v>
      </c>
      <c r="N10" s="36">
        <f t="shared" ref="N10" si="10">COUNTIF(N3:N6,"-")</f>
        <v>0</v>
      </c>
      <c r="O10" s="36"/>
      <c r="P10" s="64"/>
      <c r="Q10" s="36">
        <f>COUNTIF(Q3:Q6,"-")</f>
        <v>0</v>
      </c>
      <c r="R10" s="36">
        <f t="shared" ref="R10:U10" si="11">COUNTIF(R3:R6,"-")</f>
        <v>0</v>
      </c>
      <c r="S10" s="36">
        <f t="shared" si="11"/>
        <v>0</v>
      </c>
      <c r="T10" s="36">
        <f t="shared" si="11"/>
        <v>0</v>
      </c>
      <c r="U10" s="38">
        <f t="shared" si="11"/>
        <v>0</v>
      </c>
    </row>
    <row r="11" spans="2:25">
      <c r="B11" s="61" t="s">
        <v>278</v>
      </c>
      <c r="C11" s="40">
        <f>C8/(C8+C9)</f>
        <v>1</v>
      </c>
      <c r="D11" s="40">
        <f t="shared" ref="D11:F11" si="12">D8/(D8+D9)</f>
        <v>1</v>
      </c>
      <c r="E11" s="40">
        <f t="shared" si="12"/>
        <v>0.75</v>
      </c>
      <c r="F11" s="40">
        <f t="shared" si="12"/>
        <v>1</v>
      </c>
      <c r="G11" s="36"/>
      <c r="H11" s="64"/>
      <c r="I11" s="36"/>
      <c r="J11" s="40">
        <f>J8/(J8+J9)</f>
        <v>1</v>
      </c>
      <c r="K11" s="40">
        <f t="shared" ref="K11:M11" si="13">K8/(K8+K9)</f>
        <v>1</v>
      </c>
      <c r="L11" s="40">
        <f t="shared" si="13"/>
        <v>0.75</v>
      </c>
      <c r="M11" s="40">
        <f t="shared" si="13"/>
        <v>0.75</v>
      </c>
      <c r="N11" s="40">
        <f t="shared" ref="N11" si="14">N8/(N8+N9)</f>
        <v>1</v>
      </c>
      <c r="O11" s="36"/>
      <c r="P11" s="64"/>
      <c r="Q11" s="40">
        <f>Q8/(Q8+Q9)</f>
        <v>1</v>
      </c>
      <c r="R11" s="40">
        <f t="shared" ref="R11:U11" si="15">R8/(R8+R9)</f>
        <v>1</v>
      </c>
      <c r="S11" s="40">
        <f t="shared" si="15"/>
        <v>1</v>
      </c>
      <c r="T11" s="40">
        <f t="shared" si="15"/>
        <v>1</v>
      </c>
      <c r="U11" s="41">
        <f t="shared" si="15"/>
        <v>1</v>
      </c>
    </row>
    <row r="12" spans="2:25">
      <c r="B12" s="61"/>
      <c r="C12" s="36"/>
      <c r="D12" s="36"/>
      <c r="E12" s="36"/>
      <c r="F12" s="36"/>
      <c r="G12" s="36"/>
      <c r="H12" s="64"/>
      <c r="I12" s="36"/>
      <c r="J12" s="36"/>
      <c r="K12" s="36"/>
      <c r="L12" s="36"/>
      <c r="M12" s="36"/>
      <c r="N12" s="36"/>
      <c r="O12" s="36"/>
      <c r="P12" s="64"/>
      <c r="Q12" s="36"/>
      <c r="R12" s="36"/>
      <c r="S12" s="36"/>
      <c r="T12" s="36"/>
      <c r="U12" s="38"/>
    </row>
    <row r="13" spans="2:25" ht="15.75" thickBot="1">
      <c r="B13" s="62" t="s">
        <v>275</v>
      </c>
      <c r="C13" s="46">
        <f>(C8+D8+E8+F8)/(C8+D8+E8+F8+C9+D9+E9+F9)</f>
        <v>0.9375</v>
      </c>
      <c r="D13" s="47"/>
      <c r="E13" s="47"/>
      <c r="F13" s="47"/>
      <c r="G13" s="47"/>
      <c r="H13" s="65"/>
      <c r="I13" s="47"/>
      <c r="J13" s="46">
        <f>(J8+K8+L8+M8+N8)/(J8+K8+L8+M8+N8+J9+K9+L9+M9+N9)</f>
        <v>0.9</v>
      </c>
      <c r="K13" s="47"/>
      <c r="L13" s="47"/>
      <c r="M13" s="47"/>
      <c r="N13" s="47"/>
      <c r="O13" s="47"/>
      <c r="P13" s="65"/>
      <c r="Q13" s="46">
        <f>(Q8+R8+S8+T8+U8)/(Q8+R8+S8+T8+U8+Q9+R9+S9+T9+U9)</f>
        <v>1</v>
      </c>
      <c r="R13" s="47"/>
      <c r="S13" s="47"/>
      <c r="T13" s="47"/>
      <c r="U13" s="48"/>
    </row>
  </sheetData>
  <mergeCells count="4">
    <mergeCell ref="C1:G1"/>
    <mergeCell ref="I1:O1"/>
    <mergeCell ref="Q1:V1"/>
    <mergeCell ref="X1:Y1"/>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B1:Y2"/>
  <sheetViews>
    <sheetView workbookViewId="0">
      <pane xSplit="2" ySplit="2" topLeftCell="C3" activePane="bottomRight" state="frozen"/>
      <selection pane="topRight" activeCell="C1" sqref="C1"/>
      <selection pane="bottomLeft" activeCell="A3" sqref="A3"/>
      <selection pane="bottomRight" activeCell="J14" sqref="J14"/>
    </sheetView>
  </sheetViews>
  <sheetFormatPr defaultRowHeight="15"/>
  <cols>
    <col min="3" max="3" width="13.5703125" customWidth="1"/>
    <col min="4" max="4" width="11.28515625" customWidth="1"/>
    <col min="5" max="5" width="11.5703125" customWidth="1"/>
    <col min="6" max="6" width="11.28515625" customWidth="1"/>
    <col min="7" max="7" width="10.28515625" customWidth="1"/>
    <col min="8" max="8" width="4.5703125" style="14" customWidth="1"/>
    <col min="9" max="9" width="11.85546875" customWidth="1"/>
    <col min="10" max="10" width="11.28515625" customWidth="1"/>
    <col min="11" max="11" width="11.7109375" customWidth="1"/>
    <col min="12" max="12" width="11" customWidth="1"/>
    <col min="13" max="13" width="12" customWidth="1"/>
    <col min="15" max="15" width="11.5703125" customWidth="1"/>
    <col min="16" max="16" width="4.85546875" style="14" customWidth="1"/>
    <col min="17" max="17" width="11.28515625" customWidth="1"/>
    <col min="18" max="18" width="11.85546875" customWidth="1"/>
    <col min="19" max="19" width="12" customWidth="1"/>
    <col min="20" max="20" width="11.42578125" customWidth="1"/>
    <col min="22" max="22" width="10.28515625" customWidth="1"/>
    <col min="23" max="23" width="5.42578125" style="14" customWidth="1"/>
    <col min="24" max="24" width="14.28515625" customWidth="1"/>
    <col min="25" max="25" width="11.7109375" customWidth="1"/>
  </cols>
  <sheetData>
    <row r="1" spans="2:25" s="8" customFormat="1">
      <c r="C1" s="66" t="s">
        <v>5</v>
      </c>
      <c r="D1" s="66"/>
      <c r="E1" s="66"/>
      <c r="F1" s="66"/>
      <c r="G1" s="66"/>
      <c r="H1" s="12"/>
      <c r="I1" s="67" t="s">
        <v>7</v>
      </c>
      <c r="J1" s="67"/>
      <c r="K1" s="67"/>
      <c r="L1" s="67"/>
      <c r="M1" s="67"/>
      <c r="N1" s="67"/>
      <c r="O1" s="67"/>
      <c r="P1" s="12"/>
      <c r="Q1" s="68" t="s">
        <v>8</v>
      </c>
      <c r="R1" s="68"/>
      <c r="S1" s="68"/>
      <c r="T1" s="68"/>
      <c r="U1" s="68"/>
      <c r="V1" s="68"/>
      <c r="W1" s="12"/>
      <c r="X1" s="69" t="s">
        <v>11</v>
      </c>
      <c r="Y1" s="69"/>
    </row>
    <row r="2" spans="2:25" s="9" customFormat="1" ht="60">
      <c r="B2" s="6" t="s">
        <v>0</v>
      </c>
      <c r="C2" s="2" t="s">
        <v>1</v>
      </c>
      <c r="D2" s="2" t="s">
        <v>2</v>
      </c>
      <c r="E2" s="2" t="s">
        <v>3</v>
      </c>
      <c r="F2" s="2" t="s">
        <v>280</v>
      </c>
      <c r="G2" s="2" t="s">
        <v>4</v>
      </c>
      <c r="H2" s="13"/>
      <c r="I2" s="3" t="s">
        <v>6</v>
      </c>
      <c r="J2" s="3" t="s">
        <v>1</v>
      </c>
      <c r="K2" s="3" t="s">
        <v>2</v>
      </c>
      <c r="L2" s="3" t="s">
        <v>3</v>
      </c>
      <c r="M2" s="3" t="s">
        <v>280</v>
      </c>
      <c r="N2" s="3" t="s">
        <v>15</v>
      </c>
      <c r="O2" s="3" t="s">
        <v>4</v>
      </c>
      <c r="P2" s="13"/>
      <c r="Q2" s="5" t="s">
        <v>1</v>
      </c>
      <c r="R2" s="5" t="s">
        <v>2</v>
      </c>
      <c r="S2" s="5" t="s">
        <v>3</v>
      </c>
      <c r="T2" s="5" t="s">
        <v>280</v>
      </c>
      <c r="U2" s="5" t="s">
        <v>15</v>
      </c>
      <c r="V2" s="5" t="s">
        <v>4</v>
      </c>
      <c r="W2" s="13"/>
      <c r="X2" s="4" t="s">
        <v>9</v>
      </c>
      <c r="Y2" s="4" t="s">
        <v>10</v>
      </c>
    </row>
  </sheetData>
  <mergeCells count="4">
    <mergeCell ref="C1:G1"/>
    <mergeCell ref="I1:O1"/>
    <mergeCell ref="Q1:V1"/>
    <mergeCell ref="X1:Y1"/>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B1:Y13"/>
  <sheetViews>
    <sheetView topLeftCell="F1" workbookViewId="0">
      <selection activeCell="V6" sqref="V6"/>
    </sheetView>
  </sheetViews>
  <sheetFormatPr defaultRowHeight="15"/>
  <cols>
    <col min="1" max="1" width="6.140625" customWidth="1"/>
    <col min="2" max="2" width="13.85546875" customWidth="1"/>
    <col min="3" max="3" width="11.28515625" customWidth="1"/>
    <col min="4" max="4" width="12.85546875" customWidth="1"/>
    <col min="5" max="5" width="13.140625" customWidth="1"/>
    <col min="6" max="6" width="13.5703125" customWidth="1"/>
    <col min="7" max="7" width="12.5703125" customWidth="1"/>
    <col min="8" max="8" width="5.42578125" style="14" customWidth="1"/>
    <col min="9" max="9" width="11.7109375" customWidth="1"/>
    <col min="10" max="10" width="13" customWidth="1"/>
    <col min="11" max="11" width="13.5703125" customWidth="1"/>
    <col min="12" max="12" width="13" customWidth="1"/>
    <col min="13" max="13" width="13.5703125" customWidth="1"/>
    <col min="15" max="15" width="15.28515625" customWidth="1"/>
    <col min="16" max="16" width="4.42578125" style="14" customWidth="1"/>
    <col min="17" max="17" width="12.28515625" customWidth="1"/>
    <col min="18" max="18" width="13.42578125" customWidth="1"/>
    <col min="19" max="19" width="11.7109375" customWidth="1"/>
    <col min="20" max="20" width="12.85546875" customWidth="1"/>
    <col min="21" max="22" width="13" customWidth="1"/>
    <col min="23" max="23" width="5" style="14" customWidth="1"/>
    <col min="24" max="24" width="12.28515625" customWidth="1"/>
    <col min="25" max="25" width="17.28515625" customWidth="1"/>
  </cols>
  <sheetData>
    <row r="1" spans="2:25" s="8" customFormat="1">
      <c r="C1" s="66" t="s">
        <v>5</v>
      </c>
      <c r="D1" s="66"/>
      <c r="E1" s="66"/>
      <c r="F1" s="66"/>
      <c r="G1" s="66"/>
      <c r="H1" s="12"/>
      <c r="I1" s="67" t="s">
        <v>7</v>
      </c>
      <c r="J1" s="67"/>
      <c r="K1" s="67"/>
      <c r="L1" s="67"/>
      <c r="M1" s="67"/>
      <c r="N1" s="67"/>
      <c r="O1" s="67"/>
      <c r="P1" s="12"/>
      <c r="Q1" s="68" t="s">
        <v>8</v>
      </c>
      <c r="R1" s="68"/>
      <c r="S1" s="68"/>
      <c r="T1" s="68"/>
      <c r="U1" s="68"/>
      <c r="V1" s="68"/>
      <c r="W1" s="12"/>
      <c r="X1" s="69" t="s">
        <v>11</v>
      </c>
      <c r="Y1" s="69"/>
    </row>
    <row r="2" spans="2:25" s="9" customFormat="1" ht="45">
      <c r="B2" s="6" t="s">
        <v>0</v>
      </c>
      <c r="C2" s="2" t="s">
        <v>1</v>
      </c>
      <c r="D2" s="2" t="s">
        <v>2</v>
      </c>
      <c r="E2" s="2" t="s">
        <v>3</v>
      </c>
      <c r="F2" s="2" t="s">
        <v>280</v>
      </c>
      <c r="G2" s="2" t="s">
        <v>4</v>
      </c>
      <c r="H2" s="13"/>
      <c r="I2" s="3" t="s">
        <v>6</v>
      </c>
      <c r="J2" s="3" t="s">
        <v>1</v>
      </c>
      <c r="K2" s="3" t="s">
        <v>2</v>
      </c>
      <c r="L2" s="3" t="s">
        <v>3</v>
      </c>
      <c r="M2" s="3" t="s">
        <v>280</v>
      </c>
      <c r="N2" s="3" t="s">
        <v>15</v>
      </c>
      <c r="O2" s="3" t="s">
        <v>4</v>
      </c>
      <c r="P2" s="13"/>
      <c r="Q2" s="5" t="s">
        <v>1</v>
      </c>
      <c r="R2" s="5" t="s">
        <v>2</v>
      </c>
      <c r="S2" s="5" t="s">
        <v>3</v>
      </c>
      <c r="T2" s="5" t="s">
        <v>280</v>
      </c>
      <c r="U2" s="5" t="s">
        <v>15</v>
      </c>
      <c r="V2" s="5" t="s">
        <v>4</v>
      </c>
      <c r="W2" s="13"/>
      <c r="X2" s="4" t="s">
        <v>9</v>
      </c>
      <c r="Y2" s="4" t="s">
        <v>10</v>
      </c>
    </row>
    <row r="3" spans="2:25" s="8" customFormat="1" ht="90">
      <c r="B3" s="6">
        <v>10</v>
      </c>
      <c r="C3" s="8">
        <v>1</v>
      </c>
      <c r="D3" s="8">
        <v>0</v>
      </c>
      <c r="E3" s="8">
        <v>1</v>
      </c>
      <c r="F3" s="8" t="s">
        <v>31</v>
      </c>
      <c r="G3" s="10" t="s">
        <v>68</v>
      </c>
      <c r="H3" s="12"/>
      <c r="J3" s="8" t="s">
        <v>31</v>
      </c>
      <c r="K3" s="8" t="s">
        <v>31</v>
      </c>
      <c r="L3" s="8" t="s">
        <v>31</v>
      </c>
      <c r="M3" s="8" t="s">
        <v>31</v>
      </c>
      <c r="N3" s="8" t="s">
        <v>31</v>
      </c>
      <c r="O3" s="10" t="s">
        <v>69</v>
      </c>
      <c r="P3" s="12"/>
      <c r="Q3" s="8">
        <v>1</v>
      </c>
      <c r="R3" s="8">
        <v>0</v>
      </c>
      <c r="S3" s="8">
        <v>1</v>
      </c>
      <c r="T3" s="8">
        <v>1</v>
      </c>
      <c r="U3" s="8">
        <v>1</v>
      </c>
      <c r="V3" s="10" t="s">
        <v>70</v>
      </c>
      <c r="W3" s="12"/>
      <c r="X3" s="10"/>
      <c r="Y3" s="11" t="s">
        <v>71</v>
      </c>
    </row>
    <row r="4" spans="2:25" s="8" customFormat="1" ht="45">
      <c r="B4" s="6">
        <v>10</v>
      </c>
      <c r="C4" s="8">
        <v>1</v>
      </c>
      <c r="D4" s="8">
        <v>1</v>
      </c>
      <c r="E4" s="8">
        <v>1</v>
      </c>
      <c r="F4" s="8">
        <v>1</v>
      </c>
      <c r="G4" s="10"/>
      <c r="H4" s="12"/>
      <c r="J4" s="8">
        <v>1</v>
      </c>
      <c r="K4" s="8">
        <v>1</v>
      </c>
      <c r="L4" s="8">
        <v>1</v>
      </c>
      <c r="M4" s="8">
        <v>1</v>
      </c>
      <c r="N4" s="8">
        <v>1</v>
      </c>
      <c r="O4" s="10"/>
      <c r="P4" s="12"/>
      <c r="Q4" s="8">
        <v>1</v>
      </c>
      <c r="R4" s="8">
        <v>1</v>
      </c>
      <c r="S4" s="8">
        <v>1</v>
      </c>
      <c r="T4" s="8">
        <v>1</v>
      </c>
      <c r="U4" s="8">
        <v>1</v>
      </c>
      <c r="V4" s="10"/>
      <c r="W4" s="12"/>
      <c r="X4" s="10"/>
      <c r="Y4" s="10" t="s">
        <v>123</v>
      </c>
    </row>
    <row r="5" spans="2:25" s="8" customFormat="1">
      <c r="B5" s="6">
        <v>10</v>
      </c>
      <c r="C5" s="8">
        <v>1</v>
      </c>
      <c r="D5" s="8">
        <v>0</v>
      </c>
      <c r="E5" s="8">
        <v>1</v>
      </c>
      <c r="F5" s="8">
        <v>0</v>
      </c>
      <c r="G5" s="10"/>
      <c r="H5" s="12"/>
      <c r="J5" s="8">
        <v>0</v>
      </c>
      <c r="K5" s="8">
        <v>0</v>
      </c>
      <c r="L5" s="8">
        <v>0</v>
      </c>
      <c r="M5" s="8">
        <v>0</v>
      </c>
      <c r="N5" s="8">
        <v>0</v>
      </c>
      <c r="O5" s="10"/>
      <c r="P5" s="12"/>
      <c r="Q5" s="8">
        <v>0</v>
      </c>
      <c r="R5" s="8">
        <v>1</v>
      </c>
      <c r="S5" s="8">
        <v>1</v>
      </c>
      <c r="T5" s="8">
        <v>1</v>
      </c>
      <c r="U5" s="8">
        <v>1</v>
      </c>
      <c r="V5" s="10"/>
      <c r="W5" s="12"/>
      <c r="X5" s="10"/>
      <c r="Y5" s="10"/>
    </row>
    <row r="6" spans="2:25" s="8" customFormat="1" ht="85.5">
      <c r="B6" s="6">
        <v>10</v>
      </c>
      <c r="C6" s="8">
        <v>1</v>
      </c>
      <c r="D6" s="8">
        <v>1</v>
      </c>
      <c r="E6" s="8">
        <v>1</v>
      </c>
      <c r="F6" s="8">
        <v>1</v>
      </c>
      <c r="G6" s="10"/>
      <c r="H6" s="12"/>
      <c r="J6" s="8">
        <v>0</v>
      </c>
      <c r="K6" s="8">
        <v>0</v>
      </c>
      <c r="L6" s="8">
        <v>0</v>
      </c>
      <c r="M6" s="8">
        <v>0</v>
      </c>
      <c r="N6" s="8">
        <v>0</v>
      </c>
      <c r="O6" s="11" t="s">
        <v>232</v>
      </c>
      <c r="P6" s="12"/>
      <c r="Q6" s="8">
        <v>1</v>
      </c>
      <c r="R6" s="8">
        <v>1</v>
      </c>
      <c r="S6" s="8">
        <v>1</v>
      </c>
      <c r="T6" s="8">
        <v>1</v>
      </c>
      <c r="U6" s="8">
        <v>1</v>
      </c>
      <c r="V6" s="11" t="s">
        <v>233</v>
      </c>
      <c r="W6" s="12"/>
      <c r="X6" s="10"/>
      <c r="Y6" s="11" t="s">
        <v>234</v>
      </c>
    </row>
    <row r="7" spans="2:25" s="8" customFormat="1" ht="15.75" thickBot="1">
      <c r="B7" s="6"/>
      <c r="G7" s="10"/>
      <c r="H7" s="12"/>
      <c r="O7" s="11"/>
      <c r="P7" s="12"/>
      <c r="V7" s="11"/>
      <c r="W7" s="12"/>
      <c r="X7" s="10"/>
      <c r="Y7" s="11"/>
    </row>
    <row r="8" spans="2:25">
      <c r="B8" s="30" t="s">
        <v>276</v>
      </c>
      <c r="C8" s="31">
        <f>COUNTIF(C3:C6,1)</f>
        <v>4</v>
      </c>
      <c r="D8" s="31">
        <f t="shared" ref="D8:F8" si="0">COUNTIF(D3:D6,1)</f>
        <v>2</v>
      </c>
      <c r="E8" s="31">
        <f t="shared" si="0"/>
        <v>4</v>
      </c>
      <c r="F8" s="31">
        <f t="shared" si="0"/>
        <v>2</v>
      </c>
      <c r="G8" s="18"/>
      <c r="H8" s="32"/>
      <c r="I8" s="18"/>
      <c r="J8" s="31">
        <f>COUNTIF(J3:J6,1)</f>
        <v>1</v>
      </c>
      <c r="K8" s="31">
        <f t="shared" ref="K8:M8" si="1">COUNTIF(K3:K6,1)</f>
        <v>1</v>
      </c>
      <c r="L8" s="31">
        <f t="shared" si="1"/>
        <v>1</v>
      </c>
      <c r="M8" s="31">
        <f t="shared" si="1"/>
        <v>1</v>
      </c>
      <c r="N8" s="31">
        <f t="shared" ref="N8" si="2">COUNTIF(N3:N6,1)</f>
        <v>1</v>
      </c>
      <c r="O8" s="18"/>
      <c r="P8" s="32"/>
      <c r="Q8" s="31">
        <f>COUNTIF(Q3:Q6,1)</f>
        <v>3</v>
      </c>
      <c r="R8" s="31">
        <f t="shared" ref="R8:U8" si="3">COUNTIF(R3:R6,1)</f>
        <v>3</v>
      </c>
      <c r="S8" s="31">
        <f t="shared" si="3"/>
        <v>4</v>
      </c>
      <c r="T8" s="31">
        <f t="shared" si="3"/>
        <v>4</v>
      </c>
      <c r="U8" s="34">
        <f t="shared" si="3"/>
        <v>4</v>
      </c>
    </row>
    <row r="9" spans="2:25">
      <c r="B9" s="35" t="s">
        <v>277</v>
      </c>
      <c r="C9" s="36">
        <f>COUNTIF(C3:C6,0)</f>
        <v>0</v>
      </c>
      <c r="D9" s="36">
        <f t="shared" ref="D9:F9" si="4">COUNTIF(D3:D6,0)</f>
        <v>2</v>
      </c>
      <c r="E9" s="36">
        <f t="shared" si="4"/>
        <v>0</v>
      </c>
      <c r="F9" s="36">
        <f t="shared" si="4"/>
        <v>1</v>
      </c>
      <c r="G9" s="20"/>
      <c r="H9" s="37"/>
      <c r="I9" s="20"/>
      <c r="J9" s="36">
        <f>COUNTIF(J3:J6,0)</f>
        <v>2</v>
      </c>
      <c r="K9" s="36">
        <f t="shared" ref="K9:M9" si="5">COUNTIF(K3:K6,0)</f>
        <v>2</v>
      </c>
      <c r="L9" s="36">
        <f t="shared" si="5"/>
        <v>2</v>
      </c>
      <c r="M9" s="36">
        <f t="shared" si="5"/>
        <v>2</v>
      </c>
      <c r="N9" s="36">
        <f t="shared" ref="N9" si="6">COUNTIF(N3:N6,0)</f>
        <v>2</v>
      </c>
      <c r="O9" s="20"/>
      <c r="P9" s="37"/>
      <c r="Q9" s="36">
        <f>COUNTIF(Q3:Q6,0)</f>
        <v>1</v>
      </c>
      <c r="R9" s="36">
        <f t="shared" ref="R9:U9" si="7">COUNTIF(R3:R6,0)</f>
        <v>1</v>
      </c>
      <c r="S9" s="36">
        <f t="shared" si="7"/>
        <v>0</v>
      </c>
      <c r="T9" s="36">
        <f t="shared" si="7"/>
        <v>0</v>
      </c>
      <c r="U9" s="38">
        <f t="shared" si="7"/>
        <v>0</v>
      </c>
    </row>
    <row r="10" spans="2:25">
      <c r="B10" s="61" t="s">
        <v>274</v>
      </c>
      <c r="C10" s="36">
        <f>COUNTIF(C3:C6,"-")</f>
        <v>0</v>
      </c>
      <c r="D10" s="36">
        <f t="shared" ref="D10:F10" si="8">COUNTIF(D3:D6,"-")</f>
        <v>0</v>
      </c>
      <c r="E10" s="36">
        <f t="shared" si="8"/>
        <v>0</v>
      </c>
      <c r="F10" s="36">
        <f t="shared" si="8"/>
        <v>1</v>
      </c>
      <c r="G10" s="20"/>
      <c r="H10" s="37"/>
      <c r="I10" s="20"/>
      <c r="J10" s="36">
        <f>COUNTIF(J3:J6,"-")</f>
        <v>1</v>
      </c>
      <c r="K10" s="36">
        <f t="shared" ref="K10:M10" si="9">COUNTIF(K3:K6,"-")</f>
        <v>1</v>
      </c>
      <c r="L10" s="36">
        <f t="shared" si="9"/>
        <v>1</v>
      </c>
      <c r="M10" s="36">
        <f t="shared" si="9"/>
        <v>1</v>
      </c>
      <c r="N10" s="36">
        <f t="shared" ref="N10" si="10">COUNTIF(N3:N6,"-")</f>
        <v>1</v>
      </c>
      <c r="O10" s="20"/>
      <c r="P10" s="37"/>
      <c r="Q10" s="36">
        <f>COUNTIF(Q3:Q6,"-")</f>
        <v>0</v>
      </c>
      <c r="R10" s="36">
        <f t="shared" ref="R10:U10" si="11">COUNTIF(R3:R6,"-")</f>
        <v>0</v>
      </c>
      <c r="S10" s="36">
        <f t="shared" si="11"/>
        <v>0</v>
      </c>
      <c r="T10" s="36">
        <f t="shared" si="11"/>
        <v>0</v>
      </c>
      <c r="U10" s="38">
        <f t="shared" si="11"/>
        <v>0</v>
      </c>
    </row>
    <row r="11" spans="2:25">
      <c r="B11" s="61" t="s">
        <v>278</v>
      </c>
      <c r="C11" s="40">
        <f>C8/(C8+C9)</f>
        <v>1</v>
      </c>
      <c r="D11" s="40">
        <f t="shared" ref="D11:F11" si="12">D8/(D8+D9)</f>
        <v>0.5</v>
      </c>
      <c r="E11" s="40">
        <f t="shared" si="12"/>
        <v>1</v>
      </c>
      <c r="F11" s="40">
        <f t="shared" si="12"/>
        <v>0.66666666666666663</v>
      </c>
      <c r="G11" s="20"/>
      <c r="H11" s="37"/>
      <c r="I11" s="20"/>
      <c r="J11" s="40">
        <f>J8/(J8+J9)</f>
        <v>0.33333333333333331</v>
      </c>
      <c r="K11" s="40">
        <f t="shared" ref="K11:M11" si="13">K8/(K8+K9)</f>
        <v>0.33333333333333331</v>
      </c>
      <c r="L11" s="40">
        <f t="shared" si="13"/>
        <v>0.33333333333333331</v>
      </c>
      <c r="M11" s="40">
        <f t="shared" si="13"/>
        <v>0.33333333333333331</v>
      </c>
      <c r="N11" s="40">
        <f t="shared" ref="N11" si="14">N8/(N8+N9)</f>
        <v>0.33333333333333331</v>
      </c>
      <c r="O11" s="20"/>
      <c r="P11" s="37"/>
      <c r="Q11" s="40">
        <f>Q8/(Q8+Q9)</f>
        <v>0.75</v>
      </c>
      <c r="R11" s="40">
        <f t="shared" ref="R11:U11" si="15">R8/(R8+R9)</f>
        <v>0.75</v>
      </c>
      <c r="S11" s="40">
        <f t="shared" si="15"/>
        <v>1</v>
      </c>
      <c r="T11" s="40">
        <f t="shared" si="15"/>
        <v>1</v>
      </c>
      <c r="U11" s="41">
        <f t="shared" si="15"/>
        <v>1</v>
      </c>
    </row>
    <row r="12" spans="2:25">
      <c r="B12" s="61"/>
      <c r="C12" s="36"/>
      <c r="D12" s="36"/>
      <c r="E12" s="36"/>
      <c r="F12" s="36"/>
      <c r="G12" s="20"/>
      <c r="H12" s="37"/>
      <c r="I12" s="20"/>
      <c r="J12" s="36"/>
      <c r="K12" s="36"/>
      <c r="L12" s="36"/>
      <c r="M12" s="36"/>
      <c r="N12" s="20"/>
      <c r="O12" s="20"/>
      <c r="P12" s="37"/>
      <c r="Q12" s="36"/>
      <c r="R12" s="36"/>
      <c r="S12" s="36"/>
      <c r="T12" s="36"/>
      <c r="U12" s="21"/>
    </row>
    <row r="13" spans="2:25" ht="15.75" thickBot="1">
      <c r="B13" s="62" t="s">
        <v>275</v>
      </c>
      <c r="C13" s="46">
        <f>(C8+D8+E8+F8)/(C8+D8+E8+F8+C9+D9+E9+F9)</f>
        <v>0.8</v>
      </c>
      <c r="D13" s="47"/>
      <c r="E13" s="47"/>
      <c r="F13" s="47"/>
      <c r="G13" s="22"/>
      <c r="H13" s="42"/>
      <c r="I13" s="22"/>
      <c r="J13" s="46">
        <f>(J8+K8+L8+M8+N8)/(J8+K8+L8+M8+N8+J9+K9+L9+M9+N9)</f>
        <v>0.33333333333333331</v>
      </c>
      <c r="K13" s="47"/>
      <c r="L13" s="47"/>
      <c r="M13" s="47"/>
      <c r="N13" s="22"/>
      <c r="O13" s="22"/>
      <c r="P13" s="42"/>
      <c r="Q13" s="46">
        <f>(Q8+R8+S8+T8+U8)/(Q8+R8+S8+T8+U8+Q9+R9+S9+T9+U9)</f>
        <v>0.9</v>
      </c>
      <c r="R13" s="47"/>
      <c r="S13" s="47"/>
      <c r="T13" s="47"/>
      <c r="U13" s="43"/>
    </row>
  </sheetData>
  <mergeCells count="4">
    <mergeCell ref="C1:G1"/>
    <mergeCell ref="I1:O1"/>
    <mergeCell ref="Q1:V1"/>
    <mergeCell ref="X1:Y1"/>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B1:Y16"/>
  <sheetViews>
    <sheetView workbookViewId="0">
      <pane xSplit="2" ySplit="2" topLeftCell="G9" activePane="bottomRight" state="frozen"/>
      <selection pane="topRight" activeCell="C1" sqref="C1"/>
      <selection pane="bottomLeft" activeCell="A3" sqref="A3"/>
      <selection pane="bottomRight" activeCell="Y9" sqref="Y9"/>
    </sheetView>
  </sheetViews>
  <sheetFormatPr defaultRowHeight="15"/>
  <cols>
    <col min="1" max="1" width="6.42578125" customWidth="1"/>
    <col min="2" max="2" width="13.28515625" customWidth="1"/>
    <col min="3" max="3" width="12" customWidth="1"/>
    <col min="4" max="4" width="11.7109375" customWidth="1"/>
    <col min="5" max="5" width="12.7109375" customWidth="1"/>
    <col min="6" max="6" width="10.28515625" customWidth="1"/>
    <col min="7" max="7" width="17.5703125" customWidth="1"/>
    <col min="8" max="8" width="4.5703125" style="14" customWidth="1"/>
    <col min="9" max="10" width="11.28515625" customWidth="1"/>
    <col min="11" max="12" width="11.140625" customWidth="1"/>
    <col min="13" max="13" width="11" customWidth="1"/>
    <col min="14" max="14" width="12.42578125" customWidth="1"/>
    <col min="15" max="15" width="21.28515625" customWidth="1"/>
    <col min="16" max="16" width="5.5703125" style="14" customWidth="1"/>
    <col min="17" max="17" width="11.7109375" customWidth="1"/>
    <col min="18" max="18" width="13.42578125" customWidth="1"/>
    <col min="19" max="19" width="14.5703125" customWidth="1"/>
    <col min="20" max="20" width="12" customWidth="1"/>
    <col min="21" max="21" width="10.42578125" customWidth="1"/>
    <col min="22" max="22" width="11.7109375" customWidth="1"/>
    <col min="23" max="23" width="5.7109375" style="14" customWidth="1"/>
    <col min="24" max="24" width="16.28515625" customWidth="1"/>
    <col min="25" max="25" width="23.85546875" customWidth="1"/>
  </cols>
  <sheetData>
    <row r="1" spans="2:25" s="8" customFormat="1">
      <c r="C1" s="66" t="s">
        <v>5</v>
      </c>
      <c r="D1" s="66"/>
      <c r="E1" s="66"/>
      <c r="F1" s="66"/>
      <c r="G1" s="66"/>
      <c r="H1" s="12"/>
      <c r="I1" s="67" t="s">
        <v>7</v>
      </c>
      <c r="J1" s="67"/>
      <c r="K1" s="67"/>
      <c r="L1" s="67"/>
      <c r="M1" s="67"/>
      <c r="N1" s="67"/>
      <c r="O1" s="67"/>
      <c r="P1" s="12"/>
      <c r="Q1" s="68" t="s">
        <v>8</v>
      </c>
      <c r="R1" s="68"/>
      <c r="S1" s="68"/>
      <c r="T1" s="68"/>
      <c r="U1" s="68"/>
      <c r="V1" s="68"/>
      <c r="W1" s="12"/>
      <c r="X1" s="69" t="s">
        <v>11</v>
      </c>
      <c r="Y1" s="69"/>
    </row>
    <row r="2" spans="2:25" s="9" customFormat="1" ht="45">
      <c r="B2" s="6" t="s">
        <v>0</v>
      </c>
      <c r="C2" s="2" t="s">
        <v>1</v>
      </c>
      <c r="D2" s="2" t="s">
        <v>2</v>
      </c>
      <c r="E2" s="2" t="s">
        <v>3</v>
      </c>
      <c r="F2" s="2" t="s">
        <v>280</v>
      </c>
      <c r="G2" s="2" t="s">
        <v>4</v>
      </c>
      <c r="H2" s="13"/>
      <c r="I2" s="3" t="s">
        <v>6</v>
      </c>
      <c r="J2" s="3" t="s">
        <v>1</v>
      </c>
      <c r="K2" s="3" t="s">
        <v>2</v>
      </c>
      <c r="L2" s="3" t="s">
        <v>3</v>
      </c>
      <c r="M2" s="3" t="s">
        <v>280</v>
      </c>
      <c r="N2" s="3" t="s">
        <v>15</v>
      </c>
      <c r="O2" s="3" t="s">
        <v>4</v>
      </c>
      <c r="P2" s="13"/>
      <c r="Q2" s="5" t="s">
        <v>1</v>
      </c>
      <c r="R2" s="5" t="s">
        <v>2</v>
      </c>
      <c r="S2" s="5" t="s">
        <v>3</v>
      </c>
      <c r="T2" s="5" t="s">
        <v>280</v>
      </c>
      <c r="U2" s="5" t="s">
        <v>15</v>
      </c>
      <c r="V2" s="5" t="s">
        <v>4</v>
      </c>
      <c r="W2" s="13"/>
      <c r="X2" s="4" t="s">
        <v>9</v>
      </c>
      <c r="Y2" s="4" t="s">
        <v>10</v>
      </c>
    </row>
    <row r="3" spans="2:25" s="8" customFormat="1" ht="28.5">
      <c r="B3" s="6">
        <v>11</v>
      </c>
      <c r="C3" s="8">
        <v>1</v>
      </c>
      <c r="D3" s="8">
        <v>1</v>
      </c>
      <c r="E3" s="8">
        <v>1</v>
      </c>
      <c r="F3" s="8">
        <v>1</v>
      </c>
      <c r="G3" s="11" t="s">
        <v>44</v>
      </c>
      <c r="H3" s="12"/>
      <c r="J3" s="8" t="s">
        <v>31</v>
      </c>
      <c r="K3" s="8" t="s">
        <v>31</v>
      </c>
      <c r="L3" s="8" t="s">
        <v>31</v>
      </c>
      <c r="M3" s="8" t="s">
        <v>31</v>
      </c>
      <c r="N3" s="8" t="s">
        <v>31</v>
      </c>
      <c r="O3" s="10"/>
      <c r="P3" s="12"/>
      <c r="Q3" s="8" t="s">
        <v>31</v>
      </c>
      <c r="R3" s="8" t="s">
        <v>31</v>
      </c>
      <c r="S3" s="8" t="s">
        <v>31</v>
      </c>
      <c r="T3" s="8" t="s">
        <v>31</v>
      </c>
      <c r="U3" s="8" t="s">
        <v>31</v>
      </c>
      <c r="V3" s="10"/>
      <c r="W3" s="12"/>
      <c r="X3" s="10"/>
      <c r="Y3" s="8" t="s">
        <v>43</v>
      </c>
    </row>
    <row r="4" spans="2:25" s="8" customFormat="1" ht="57">
      <c r="B4" s="6">
        <v>11</v>
      </c>
      <c r="C4" s="8">
        <v>1</v>
      </c>
      <c r="D4" s="8">
        <v>1</v>
      </c>
      <c r="E4" s="8">
        <v>1</v>
      </c>
      <c r="F4" s="8">
        <v>1</v>
      </c>
      <c r="G4" s="10"/>
      <c r="H4" s="12"/>
      <c r="J4" s="8">
        <v>0</v>
      </c>
      <c r="K4" s="8">
        <v>0</v>
      </c>
      <c r="L4" s="8">
        <v>1</v>
      </c>
      <c r="M4" s="8">
        <v>1</v>
      </c>
      <c r="N4" s="8">
        <v>1</v>
      </c>
      <c r="O4" s="10"/>
      <c r="P4" s="12"/>
      <c r="Q4" s="8">
        <v>1</v>
      </c>
      <c r="R4" s="8">
        <v>1</v>
      </c>
      <c r="S4" s="8">
        <v>1</v>
      </c>
      <c r="T4" s="8">
        <v>1</v>
      </c>
      <c r="U4" s="8">
        <v>1</v>
      </c>
      <c r="V4" s="10"/>
      <c r="W4" s="12"/>
      <c r="X4" s="10" t="s">
        <v>54</v>
      </c>
      <c r="Y4" s="11" t="s">
        <v>55</v>
      </c>
    </row>
    <row r="5" spans="2:25" s="8" customFormat="1" ht="150">
      <c r="B5" s="6">
        <v>11</v>
      </c>
      <c r="C5" s="8">
        <v>1</v>
      </c>
      <c r="D5" s="8">
        <v>1</v>
      </c>
      <c r="E5" s="8">
        <v>1</v>
      </c>
      <c r="F5" s="8">
        <v>1</v>
      </c>
      <c r="G5" s="10"/>
      <c r="H5" s="12"/>
      <c r="I5" s="8" t="s">
        <v>94</v>
      </c>
      <c r="J5" s="8">
        <v>1</v>
      </c>
      <c r="K5" s="8">
        <v>1</v>
      </c>
      <c r="L5" s="8">
        <v>1</v>
      </c>
      <c r="M5" s="8">
        <v>1</v>
      </c>
      <c r="N5" s="8">
        <v>1</v>
      </c>
      <c r="O5" s="10"/>
      <c r="P5" s="12"/>
      <c r="Q5" s="8">
        <v>1</v>
      </c>
      <c r="R5" s="8">
        <v>0</v>
      </c>
      <c r="S5" s="8">
        <v>1</v>
      </c>
      <c r="T5" s="8">
        <v>1</v>
      </c>
      <c r="U5" s="8">
        <v>1</v>
      </c>
      <c r="V5" s="10" t="s">
        <v>95</v>
      </c>
      <c r="W5" s="12"/>
      <c r="X5" s="10" t="s">
        <v>96</v>
      </c>
      <c r="Y5" s="10" t="s">
        <v>97</v>
      </c>
    </row>
    <row r="6" spans="2:25" s="8" customFormat="1" ht="114">
      <c r="B6" s="6">
        <v>11</v>
      </c>
      <c r="C6" s="8">
        <v>1</v>
      </c>
      <c r="D6" s="8">
        <v>0</v>
      </c>
      <c r="E6" s="8">
        <v>1</v>
      </c>
      <c r="F6" s="8">
        <v>1</v>
      </c>
      <c r="G6" s="10"/>
      <c r="H6" s="12"/>
      <c r="I6" s="10" t="s">
        <v>171</v>
      </c>
      <c r="J6" s="8">
        <v>1</v>
      </c>
      <c r="K6" s="8">
        <v>0</v>
      </c>
      <c r="L6" s="8">
        <v>1</v>
      </c>
      <c r="M6" s="8">
        <v>1</v>
      </c>
      <c r="N6" s="8">
        <v>0</v>
      </c>
      <c r="O6" s="10" t="s">
        <v>172</v>
      </c>
      <c r="P6" s="12"/>
      <c r="Q6" s="8">
        <v>0</v>
      </c>
      <c r="R6" s="8">
        <v>0</v>
      </c>
      <c r="S6" s="8">
        <v>1</v>
      </c>
      <c r="T6" s="8">
        <v>1</v>
      </c>
      <c r="U6" s="8">
        <v>0</v>
      </c>
      <c r="V6" s="11" t="s">
        <v>173</v>
      </c>
      <c r="W6" s="12"/>
      <c r="X6" s="11" t="s">
        <v>174</v>
      </c>
      <c r="Y6" s="10" t="s">
        <v>175</v>
      </c>
    </row>
    <row r="7" spans="2:25" s="8" customFormat="1" ht="60">
      <c r="B7" s="6">
        <v>11</v>
      </c>
      <c r="C7" s="8">
        <v>1</v>
      </c>
      <c r="D7" s="8">
        <v>1</v>
      </c>
      <c r="E7" s="8">
        <v>1</v>
      </c>
      <c r="F7" s="8">
        <v>1</v>
      </c>
      <c r="G7" s="10"/>
      <c r="H7" s="12"/>
      <c r="I7" s="10" t="s">
        <v>189</v>
      </c>
      <c r="J7" s="8">
        <v>1</v>
      </c>
      <c r="K7" s="8">
        <v>1</v>
      </c>
      <c r="L7" s="8">
        <v>1</v>
      </c>
      <c r="M7" s="8">
        <v>1</v>
      </c>
      <c r="N7" s="8">
        <v>1</v>
      </c>
      <c r="O7" s="10"/>
      <c r="P7" s="12"/>
      <c r="Q7" s="8">
        <v>1</v>
      </c>
      <c r="R7" s="8">
        <v>1</v>
      </c>
      <c r="S7" s="8">
        <v>1</v>
      </c>
      <c r="T7" s="8">
        <v>1</v>
      </c>
      <c r="U7" s="8">
        <v>1</v>
      </c>
      <c r="V7" s="10"/>
      <c r="W7" s="12"/>
      <c r="X7" s="10"/>
      <c r="Y7" s="10"/>
    </row>
    <row r="8" spans="2:25" s="8" customFormat="1" ht="45">
      <c r="B8" s="6">
        <v>11</v>
      </c>
      <c r="C8" s="8">
        <v>1</v>
      </c>
      <c r="D8" s="8">
        <v>1</v>
      </c>
      <c r="E8" s="8">
        <v>1</v>
      </c>
      <c r="F8" s="8">
        <v>1</v>
      </c>
      <c r="G8" s="10">
        <v>1</v>
      </c>
      <c r="H8" s="12"/>
      <c r="I8" s="10" t="s">
        <v>236</v>
      </c>
      <c r="J8" s="8">
        <v>1</v>
      </c>
      <c r="K8" s="8">
        <v>1</v>
      </c>
      <c r="L8" s="8">
        <v>1</v>
      </c>
      <c r="M8" s="8">
        <v>1</v>
      </c>
      <c r="N8" s="8">
        <v>1</v>
      </c>
      <c r="O8" s="10"/>
      <c r="P8" s="12"/>
      <c r="Q8" s="8">
        <v>1</v>
      </c>
      <c r="R8" s="8">
        <v>1</v>
      </c>
      <c r="S8" s="8">
        <v>1</v>
      </c>
      <c r="T8" s="8">
        <v>1</v>
      </c>
      <c r="U8" s="8">
        <v>1</v>
      </c>
      <c r="V8" s="10"/>
      <c r="W8" s="12"/>
      <c r="X8" s="10"/>
      <c r="Y8" s="10" t="s">
        <v>237</v>
      </c>
    </row>
    <row r="9" spans="2:25" s="8" customFormat="1" ht="409.5">
      <c r="B9" s="6">
        <v>11</v>
      </c>
      <c r="C9" s="8">
        <v>1</v>
      </c>
      <c r="D9" s="8">
        <v>1</v>
      </c>
      <c r="E9" s="8">
        <v>1</v>
      </c>
      <c r="F9" s="8">
        <v>1</v>
      </c>
      <c r="G9" s="10"/>
      <c r="H9" s="12"/>
      <c r="I9" s="10" t="s">
        <v>264</v>
      </c>
      <c r="J9" s="8">
        <v>1</v>
      </c>
      <c r="K9" s="8">
        <v>1</v>
      </c>
      <c r="L9" s="8">
        <v>1</v>
      </c>
      <c r="M9" s="8">
        <v>1</v>
      </c>
      <c r="N9" s="8">
        <v>1</v>
      </c>
      <c r="O9" s="10" t="s">
        <v>265</v>
      </c>
      <c r="P9" s="12"/>
      <c r="Q9" s="8">
        <v>1</v>
      </c>
      <c r="R9" s="8">
        <v>1</v>
      </c>
      <c r="S9" s="8">
        <v>1</v>
      </c>
      <c r="T9" s="8">
        <v>1</v>
      </c>
      <c r="U9" s="8">
        <v>1</v>
      </c>
      <c r="V9" s="10"/>
      <c r="W9" s="12"/>
      <c r="X9" s="10" t="s">
        <v>266</v>
      </c>
      <c r="Y9" s="10" t="s">
        <v>267</v>
      </c>
    </row>
    <row r="10" spans="2:25" ht="15.75" thickBot="1"/>
    <row r="11" spans="2:25">
      <c r="B11" s="30" t="s">
        <v>276</v>
      </c>
      <c r="C11" s="31">
        <f>COUNTIF(C3:C9,1)</f>
        <v>7</v>
      </c>
      <c r="D11" s="31">
        <f t="shared" ref="D11:F11" si="0">COUNTIF(D3:D9,1)</f>
        <v>6</v>
      </c>
      <c r="E11" s="31">
        <f t="shared" si="0"/>
        <v>7</v>
      </c>
      <c r="F11" s="31">
        <f t="shared" si="0"/>
        <v>7</v>
      </c>
      <c r="G11" s="18"/>
      <c r="H11" s="32"/>
      <c r="I11" s="18"/>
      <c r="J11" s="31">
        <f>COUNTIF(J3:J9,1)</f>
        <v>5</v>
      </c>
      <c r="K11" s="31">
        <f t="shared" ref="K11:M11" si="1">COUNTIF(K3:K9,1)</f>
        <v>4</v>
      </c>
      <c r="L11" s="31">
        <f t="shared" si="1"/>
        <v>6</v>
      </c>
      <c r="M11" s="31">
        <f t="shared" si="1"/>
        <v>6</v>
      </c>
      <c r="N11" s="31">
        <f>COUNTIF(N3:N9,1)</f>
        <v>5</v>
      </c>
      <c r="O11" s="18"/>
      <c r="P11" s="32"/>
      <c r="Q11" s="31">
        <f>COUNTIF(Q3:Q9,1)</f>
        <v>5</v>
      </c>
      <c r="R11" s="31">
        <f t="shared" ref="R11:T11" si="2">COUNTIF(R3:R9,1)</f>
        <v>4</v>
      </c>
      <c r="S11" s="31">
        <f t="shared" si="2"/>
        <v>6</v>
      </c>
      <c r="T11" s="31">
        <f t="shared" si="2"/>
        <v>6</v>
      </c>
      <c r="U11" s="34">
        <f>COUNTIF(U3:U9,1)</f>
        <v>5</v>
      </c>
    </row>
    <row r="12" spans="2:25">
      <c r="B12" s="35" t="s">
        <v>277</v>
      </c>
      <c r="C12" s="36">
        <f>COUNTIF(C3:C9,0)</f>
        <v>0</v>
      </c>
      <c r="D12" s="36">
        <f t="shared" ref="D12:F12" si="3">COUNTIF(D3:D9,0)</f>
        <v>1</v>
      </c>
      <c r="E12" s="36">
        <f t="shared" si="3"/>
        <v>0</v>
      </c>
      <c r="F12" s="36">
        <f t="shared" si="3"/>
        <v>0</v>
      </c>
      <c r="G12" s="20"/>
      <c r="H12" s="37"/>
      <c r="I12" s="20"/>
      <c r="J12" s="36">
        <f>COUNTIF(J3:J9,0)</f>
        <v>1</v>
      </c>
      <c r="K12" s="36">
        <f t="shared" ref="K12:M12" si="4">COUNTIF(K3:K9,0)</f>
        <v>2</v>
      </c>
      <c r="L12" s="36">
        <f t="shared" si="4"/>
        <v>0</v>
      </c>
      <c r="M12" s="36">
        <f t="shared" si="4"/>
        <v>0</v>
      </c>
      <c r="N12" s="36">
        <f>COUNTIF(N3:N9,0)</f>
        <v>1</v>
      </c>
      <c r="O12" s="20"/>
      <c r="P12" s="37"/>
      <c r="Q12" s="36">
        <f>COUNTIF(Q3:Q9,0)</f>
        <v>1</v>
      </c>
      <c r="R12" s="36">
        <f t="shared" ref="R12:T12" si="5">COUNTIF(R3:R9,0)</f>
        <v>2</v>
      </c>
      <c r="S12" s="36">
        <f t="shared" si="5"/>
        <v>0</v>
      </c>
      <c r="T12" s="36">
        <f t="shared" si="5"/>
        <v>0</v>
      </c>
      <c r="U12" s="38">
        <f>COUNTIF(U3:U9,0)</f>
        <v>1</v>
      </c>
    </row>
    <row r="13" spans="2:25">
      <c r="B13" s="61" t="s">
        <v>274</v>
      </c>
      <c r="C13" s="36">
        <f>COUNTIF(C3:C9,"=-")</f>
        <v>0</v>
      </c>
      <c r="D13" s="36">
        <f>COUNTIF(D3:D9,"=-")</f>
        <v>0</v>
      </c>
      <c r="E13" s="36">
        <f>COUNTIF(E3:E9,"=-")</f>
        <v>0</v>
      </c>
      <c r="F13" s="36">
        <f>COUNTIF(F3:F9,"=-")</f>
        <v>0</v>
      </c>
      <c r="G13" s="20"/>
      <c r="H13" s="37"/>
      <c r="I13" s="20"/>
      <c r="J13" s="36">
        <f>COUNTIF(J3:J9,"=-")</f>
        <v>1</v>
      </c>
      <c r="K13" s="36">
        <f>COUNTIF(K3:K9,"=-")</f>
        <v>1</v>
      </c>
      <c r="L13" s="36">
        <f>COUNTIF(L3:L9,"=-")</f>
        <v>1</v>
      </c>
      <c r="M13" s="36">
        <f>COUNTIF(M3:M9,"=-")</f>
        <v>1</v>
      </c>
      <c r="N13" s="36">
        <f>COUNTIF(N3:N9,"=-")</f>
        <v>1</v>
      </c>
      <c r="O13" s="20"/>
      <c r="P13" s="37"/>
      <c r="Q13" s="36">
        <f>COUNTIF(Q3:Q9,"=-")</f>
        <v>1</v>
      </c>
      <c r="R13" s="36">
        <f>COUNTIF(R3:R9,"=-")</f>
        <v>1</v>
      </c>
      <c r="S13" s="36">
        <f>COUNTIF(S3:S9,"=-")</f>
        <v>1</v>
      </c>
      <c r="T13" s="36">
        <f>COUNTIF(T3:T9,"=-")</f>
        <v>1</v>
      </c>
      <c r="U13" s="38">
        <f>COUNTIF(U3:U9,"=-")</f>
        <v>1</v>
      </c>
    </row>
    <row r="14" spans="2:25">
      <c r="B14" s="61" t="s">
        <v>278</v>
      </c>
      <c r="C14" s="40">
        <f>C11/(C11+C12)</f>
        <v>1</v>
      </c>
      <c r="D14" s="40">
        <f t="shared" ref="D14:F14" si="6">D11/(D11+D12)</f>
        <v>0.8571428571428571</v>
      </c>
      <c r="E14" s="40">
        <f t="shared" si="6"/>
        <v>1</v>
      </c>
      <c r="F14" s="40">
        <f t="shared" si="6"/>
        <v>1</v>
      </c>
      <c r="G14" s="20"/>
      <c r="H14" s="37"/>
      <c r="I14" s="20"/>
      <c r="J14" s="40">
        <f>J11/(J11+J12)</f>
        <v>0.83333333333333337</v>
      </c>
      <c r="K14" s="40">
        <f t="shared" ref="K14:M14" si="7">K11/(K11+K12)</f>
        <v>0.66666666666666663</v>
      </c>
      <c r="L14" s="40">
        <f t="shared" si="7"/>
        <v>1</v>
      </c>
      <c r="M14" s="40">
        <f t="shared" si="7"/>
        <v>1</v>
      </c>
      <c r="N14" s="40">
        <f>N11/(N11+N12)</f>
        <v>0.83333333333333337</v>
      </c>
      <c r="O14" s="20"/>
      <c r="P14" s="37"/>
      <c r="Q14" s="40">
        <f>Q11/(Q11+Q12)</f>
        <v>0.83333333333333337</v>
      </c>
      <c r="R14" s="40">
        <f t="shared" ref="R14:T14" si="8">R11/(R11+R12)</f>
        <v>0.66666666666666663</v>
      </c>
      <c r="S14" s="40">
        <f t="shared" si="8"/>
        <v>1</v>
      </c>
      <c r="T14" s="40">
        <f t="shared" si="8"/>
        <v>1</v>
      </c>
      <c r="U14" s="41">
        <f>U11/(U11+U12)</f>
        <v>0.83333333333333337</v>
      </c>
    </row>
    <row r="15" spans="2:25">
      <c r="B15" s="61"/>
      <c r="C15" s="36"/>
      <c r="D15" s="36"/>
      <c r="E15" s="36"/>
      <c r="F15" s="36"/>
      <c r="G15" s="20"/>
      <c r="H15" s="37"/>
      <c r="I15" s="20"/>
      <c r="J15" s="36"/>
      <c r="K15" s="36"/>
      <c r="L15" s="36"/>
      <c r="M15" s="36"/>
      <c r="N15" s="36"/>
      <c r="O15" s="20"/>
      <c r="P15" s="37"/>
      <c r="Q15" s="36"/>
      <c r="R15" s="36"/>
      <c r="S15" s="36"/>
      <c r="T15" s="36"/>
      <c r="U15" s="38"/>
    </row>
    <row r="16" spans="2:25" ht="15.75" thickBot="1">
      <c r="B16" s="62" t="s">
        <v>275</v>
      </c>
      <c r="C16" s="46">
        <f>(C11+D11+E11+F11)/(C11+D11+E11+F11+C12+D12+E12+F12)</f>
        <v>0.9642857142857143</v>
      </c>
      <c r="D16" s="47"/>
      <c r="E16" s="47"/>
      <c r="F16" s="47"/>
      <c r="G16" s="22"/>
      <c r="H16" s="42"/>
      <c r="I16" s="22"/>
      <c r="J16" s="46">
        <f>(J11+K11+L11+M11+N11)/(J11+K11+L11+M11+N11+J12+K12+L12+M12+N12)</f>
        <v>0.8666666666666667</v>
      </c>
      <c r="K16" s="47"/>
      <c r="L16" s="47"/>
      <c r="M16" s="47"/>
      <c r="N16" s="47"/>
      <c r="O16" s="22"/>
      <c r="P16" s="42"/>
      <c r="Q16" s="46">
        <f>(Q11+R11+S11+T11+U11)/(Q11+R11+S11+T11+U11+Q12+R12+S12+T12+U12)</f>
        <v>0.8666666666666667</v>
      </c>
      <c r="R16" s="47"/>
      <c r="S16" s="47"/>
      <c r="T16" s="47"/>
      <c r="U16" s="48"/>
    </row>
  </sheetData>
  <mergeCells count="4">
    <mergeCell ref="C1:G1"/>
    <mergeCell ref="I1:O1"/>
    <mergeCell ref="Q1:V1"/>
    <mergeCell ref="X1:Y1"/>
  </mergeCells>
  <pageMargins left="0.7" right="0.7" top="0.75" bottom="0.75" header="0.3" footer="0.3"/>
  <pageSetup paperSize="9" orientation="portrait" horizontalDpi="1200" verticalDpi="1200" r:id="rId1"/>
</worksheet>
</file>

<file path=xl/worksheets/sheet15.xml><?xml version="1.0" encoding="utf-8"?>
<worksheet xmlns="http://schemas.openxmlformats.org/spreadsheetml/2006/main" xmlns:r="http://schemas.openxmlformats.org/officeDocument/2006/relationships">
  <dimension ref="B1:Y10"/>
  <sheetViews>
    <sheetView workbookViewId="0">
      <pane xSplit="2" ySplit="2" topLeftCell="D3" activePane="bottomRight" state="frozen"/>
      <selection pane="topRight" activeCell="C1" sqref="C1"/>
      <selection pane="bottomLeft" activeCell="A3" sqref="A3"/>
      <selection pane="bottomRight" activeCell="Q5" sqref="Q5:U8"/>
    </sheetView>
  </sheetViews>
  <sheetFormatPr defaultRowHeight="15"/>
  <cols>
    <col min="1" max="1" width="4.7109375" customWidth="1"/>
    <col min="2" max="2" width="14.140625" customWidth="1"/>
    <col min="3" max="3" width="10.28515625" customWidth="1"/>
    <col min="4" max="4" width="10.85546875" customWidth="1"/>
    <col min="5" max="5" width="10.42578125" customWidth="1"/>
    <col min="6" max="6" width="10.7109375" customWidth="1"/>
    <col min="7" max="7" width="10.42578125" customWidth="1"/>
    <col min="8" max="8" width="5.7109375" style="14" customWidth="1"/>
    <col min="9" max="9" width="12" customWidth="1"/>
    <col min="10" max="10" width="11.5703125" customWidth="1"/>
    <col min="11" max="11" width="12" customWidth="1"/>
    <col min="12" max="12" width="11.140625" customWidth="1"/>
    <col min="13" max="13" width="11.7109375" customWidth="1"/>
    <col min="14" max="14" width="10.42578125" customWidth="1"/>
    <col min="15" max="15" width="11.28515625" customWidth="1"/>
    <col min="16" max="16" width="5.42578125" style="14" customWidth="1"/>
    <col min="17" max="17" width="9.85546875" customWidth="1"/>
    <col min="18" max="18" width="11.42578125" customWidth="1"/>
    <col min="19" max="19" width="11.85546875" customWidth="1"/>
    <col min="20" max="21" width="11.7109375" customWidth="1"/>
    <col min="22" max="22" width="11.5703125" customWidth="1"/>
    <col min="23" max="23" width="4.7109375" style="14" customWidth="1"/>
    <col min="24" max="24" width="15.5703125" customWidth="1"/>
    <col min="25" max="25" width="12.7109375" customWidth="1"/>
  </cols>
  <sheetData>
    <row r="1" spans="2:25" s="8" customFormat="1">
      <c r="C1" s="66" t="s">
        <v>5</v>
      </c>
      <c r="D1" s="66"/>
      <c r="E1" s="66"/>
      <c r="F1" s="66"/>
      <c r="G1" s="66"/>
      <c r="H1" s="12"/>
      <c r="I1" s="67" t="s">
        <v>7</v>
      </c>
      <c r="J1" s="67"/>
      <c r="K1" s="67"/>
      <c r="L1" s="67"/>
      <c r="M1" s="67"/>
      <c r="N1" s="67"/>
      <c r="O1" s="67"/>
      <c r="P1" s="12"/>
      <c r="Q1" s="68" t="s">
        <v>8</v>
      </c>
      <c r="R1" s="68"/>
      <c r="S1" s="68"/>
      <c r="T1" s="68"/>
      <c r="U1" s="68"/>
      <c r="V1" s="68"/>
      <c r="W1" s="12"/>
      <c r="X1" s="69" t="s">
        <v>11</v>
      </c>
      <c r="Y1" s="69"/>
    </row>
    <row r="2" spans="2:25" s="9" customFormat="1" ht="45">
      <c r="B2" s="6" t="s">
        <v>0</v>
      </c>
      <c r="C2" s="2" t="s">
        <v>1</v>
      </c>
      <c r="D2" s="2" t="s">
        <v>2</v>
      </c>
      <c r="E2" s="2" t="s">
        <v>3</v>
      </c>
      <c r="F2" s="2" t="s">
        <v>280</v>
      </c>
      <c r="G2" s="2" t="s">
        <v>4</v>
      </c>
      <c r="H2" s="13"/>
      <c r="I2" s="3" t="s">
        <v>6</v>
      </c>
      <c r="J2" s="3" t="s">
        <v>1</v>
      </c>
      <c r="K2" s="3" t="s">
        <v>2</v>
      </c>
      <c r="L2" s="3" t="s">
        <v>3</v>
      </c>
      <c r="M2" s="3" t="s">
        <v>280</v>
      </c>
      <c r="N2" s="3" t="s">
        <v>15</v>
      </c>
      <c r="O2" s="3" t="s">
        <v>4</v>
      </c>
      <c r="P2" s="13"/>
      <c r="Q2" s="5" t="s">
        <v>1</v>
      </c>
      <c r="R2" s="5" t="s">
        <v>2</v>
      </c>
      <c r="S2" s="5" t="s">
        <v>3</v>
      </c>
      <c r="T2" s="5" t="s">
        <v>280</v>
      </c>
      <c r="U2" s="5" t="s">
        <v>15</v>
      </c>
      <c r="V2" s="5" t="s">
        <v>4</v>
      </c>
      <c r="W2" s="13"/>
      <c r="X2" s="4" t="s">
        <v>9</v>
      </c>
      <c r="Y2" s="4" t="s">
        <v>10</v>
      </c>
    </row>
    <row r="3" spans="2:25" s="8" customFormat="1" ht="42.75">
      <c r="B3" s="6">
        <v>12</v>
      </c>
      <c r="C3" s="8">
        <v>1</v>
      </c>
      <c r="D3" s="8">
        <v>1</v>
      </c>
      <c r="E3" s="8">
        <v>1</v>
      </c>
      <c r="F3" s="8">
        <v>1</v>
      </c>
      <c r="G3" s="10"/>
      <c r="H3" s="12"/>
      <c r="I3" s="10" t="s">
        <v>238</v>
      </c>
      <c r="J3" s="8">
        <v>1</v>
      </c>
      <c r="K3" s="8">
        <v>1</v>
      </c>
      <c r="L3" s="8">
        <v>1</v>
      </c>
      <c r="M3" s="8">
        <v>1</v>
      </c>
      <c r="N3" s="8">
        <v>1</v>
      </c>
      <c r="O3" s="10"/>
      <c r="P3" s="12"/>
      <c r="Q3" s="8">
        <v>1</v>
      </c>
      <c r="R3" s="8">
        <v>1</v>
      </c>
      <c r="S3" s="8">
        <v>1</v>
      </c>
      <c r="T3" s="8">
        <v>1</v>
      </c>
      <c r="U3" s="8">
        <v>1</v>
      </c>
      <c r="V3" s="10"/>
      <c r="W3" s="12"/>
      <c r="X3" s="10"/>
      <c r="Y3" s="11" t="s">
        <v>239</v>
      </c>
    </row>
    <row r="4" spans="2:25" s="8" customFormat="1" ht="15.75" thickBot="1">
      <c r="B4" s="6"/>
      <c r="G4" s="10"/>
      <c r="H4" s="12"/>
      <c r="I4" s="10"/>
      <c r="O4" s="10"/>
      <c r="P4" s="12"/>
      <c r="V4" s="10"/>
      <c r="W4" s="12"/>
      <c r="X4" s="10"/>
      <c r="Y4" s="11"/>
    </row>
    <row r="5" spans="2:25">
      <c r="B5" s="30" t="s">
        <v>276</v>
      </c>
      <c r="C5" s="31">
        <f>COUNTIF(C3,1)</f>
        <v>1</v>
      </c>
      <c r="D5" s="31">
        <f t="shared" ref="D5:F5" si="0">COUNTIF(D3,1)</f>
        <v>1</v>
      </c>
      <c r="E5" s="31">
        <f t="shared" si="0"/>
        <v>1</v>
      </c>
      <c r="F5" s="31">
        <f t="shared" si="0"/>
        <v>1</v>
      </c>
      <c r="G5" s="18"/>
      <c r="H5" s="32"/>
      <c r="I5" s="18"/>
      <c r="J5" s="31">
        <f>COUNTIF(J3,1)</f>
        <v>1</v>
      </c>
      <c r="K5" s="31">
        <f t="shared" ref="K5:M5" si="1">COUNTIF(K3,1)</f>
        <v>1</v>
      </c>
      <c r="L5" s="31">
        <f t="shared" si="1"/>
        <v>1</v>
      </c>
      <c r="M5" s="31">
        <f t="shared" si="1"/>
        <v>1</v>
      </c>
      <c r="N5" s="31">
        <f t="shared" ref="N5" si="2">COUNTIF(N3,1)</f>
        <v>1</v>
      </c>
      <c r="O5" s="18"/>
      <c r="P5" s="32"/>
      <c r="Q5" s="31">
        <f>COUNTIF(Q3,1)</f>
        <v>1</v>
      </c>
      <c r="R5" s="31">
        <f t="shared" ref="R5:U5" si="3">COUNTIF(R3,1)</f>
        <v>1</v>
      </c>
      <c r="S5" s="31">
        <f t="shared" si="3"/>
        <v>1</v>
      </c>
      <c r="T5" s="31">
        <f t="shared" si="3"/>
        <v>1</v>
      </c>
      <c r="U5" s="34">
        <f t="shared" si="3"/>
        <v>1</v>
      </c>
    </row>
    <row r="6" spans="2:25">
      <c r="B6" s="35" t="s">
        <v>277</v>
      </c>
      <c r="C6" s="36">
        <f>COUNTIF(C3,0)</f>
        <v>0</v>
      </c>
      <c r="D6" s="36">
        <f t="shared" ref="D6:F6" si="4">COUNTIF(D3,0)</f>
        <v>0</v>
      </c>
      <c r="E6" s="36">
        <f t="shared" si="4"/>
        <v>0</v>
      </c>
      <c r="F6" s="36">
        <f t="shared" si="4"/>
        <v>0</v>
      </c>
      <c r="G6" s="20"/>
      <c r="H6" s="37"/>
      <c r="I6" s="20"/>
      <c r="J6" s="36">
        <f>COUNTIF(J3,0)</f>
        <v>0</v>
      </c>
      <c r="K6" s="36">
        <f t="shared" ref="K6:M6" si="5">COUNTIF(K3,0)</f>
        <v>0</v>
      </c>
      <c r="L6" s="36">
        <f t="shared" si="5"/>
        <v>0</v>
      </c>
      <c r="M6" s="36">
        <f t="shared" si="5"/>
        <v>0</v>
      </c>
      <c r="N6" s="36">
        <f t="shared" ref="N6" si="6">COUNTIF(N3,0)</f>
        <v>0</v>
      </c>
      <c r="O6" s="20"/>
      <c r="P6" s="37"/>
      <c r="Q6" s="36">
        <f>COUNTIF(Q3,0)</f>
        <v>0</v>
      </c>
      <c r="R6" s="36">
        <f t="shared" ref="R6:U6" si="7">COUNTIF(R3,0)</f>
        <v>0</v>
      </c>
      <c r="S6" s="36">
        <f t="shared" si="7"/>
        <v>0</v>
      </c>
      <c r="T6" s="36">
        <f t="shared" si="7"/>
        <v>0</v>
      </c>
      <c r="U6" s="38">
        <f t="shared" si="7"/>
        <v>0</v>
      </c>
    </row>
    <row r="7" spans="2:25">
      <c r="B7" s="61" t="s">
        <v>274</v>
      </c>
      <c r="C7" s="36">
        <f>COUNTIF(C3,"-")</f>
        <v>0</v>
      </c>
      <c r="D7" s="36">
        <f t="shared" ref="D7:F7" si="8">COUNTIF(D3,"-")</f>
        <v>0</v>
      </c>
      <c r="E7" s="36">
        <f t="shared" si="8"/>
        <v>0</v>
      </c>
      <c r="F7" s="36">
        <f t="shared" si="8"/>
        <v>0</v>
      </c>
      <c r="G7" s="20"/>
      <c r="H7" s="37"/>
      <c r="I7" s="20"/>
      <c r="J7" s="36">
        <f>COUNTIF(J3,"-")</f>
        <v>0</v>
      </c>
      <c r="K7" s="36">
        <f t="shared" ref="K7:M7" si="9">COUNTIF(K3,"-")</f>
        <v>0</v>
      </c>
      <c r="L7" s="36">
        <f t="shared" si="9"/>
        <v>0</v>
      </c>
      <c r="M7" s="36">
        <f t="shared" si="9"/>
        <v>0</v>
      </c>
      <c r="N7" s="36">
        <f t="shared" ref="N7" si="10">COUNTIF(N3,"-")</f>
        <v>0</v>
      </c>
      <c r="O7" s="20"/>
      <c r="P7" s="37"/>
      <c r="Q7" s="36">
        <f>COUNTIF(Q3,"-")</f>
        <v>0</v>
      </c>
      <c r="R7" s="36">
        <f t="shared" ref="R7:U7" si="11">COUNTIF(R3,"-")</f>
        <v>0</v>
      </c>
      <c r="S7" s="36">
        <f t="shared" si="11"/>
        <v>0</v>
      </c>
      <c r="T7" s="36">
        <f t="shared" si="11"/>
        <v>0</v>
      </c>
      <c r="U7" s="38">
        <f t="shared" si="11"/>
        <v>0</v>
      </c>
    </row>
    <row r="8" spans="2:25">
      <c r="B8" s="61" t="s">
        <v>278</v>
      </c>
      <c r="C8" s="40">
        <f>C5/(C5+C6)</f>
        <v>1</v>
      </c>
      <c r="D8" s="40">
        <f t="shared" ref="D8:F8" si="12">D5/(D5+D6)</f>
        <v>1</v>
      </c>
      <c r="E8" s="40">
        <f t="shared" si="12"/>
        <v>1</v>
      </c>
      <c r="F8" s="40">
        <f t="shared" si="12"/>
        <v>1</v>
      </c>
      <c r="G8" s="20"/>
      <c r="H8" s="37"/>
      <c r="I8" s="20"/>
      <c r="J8" s="40">
        <f>J5/(J5+J6)</f>
        <v>1</v>
      </c>
      <c r="K8" s="40">
        <f t="shared" ref="K8:M8" si="13">K5/(K5+K6)</f>
        <v>1</v>
      </c>
      <c r="L8" s="40">
        <f t="shared" si="13"/>
        <v>1</v>
      </c>
      <c r="M8" s="40">
        <f t="shared" si="13"/>
        <v>1</v>
      </c>
      <c r="N8" s="40">
        <f t="shared" ref="N8" si="14">N5/(N5+N6)</f>
        <v>1</v>
      </c>
      <c r="O8" s="20"/>
      <c r="P8" s="37"/>
      <c r="Q8" s="40">
        <f>Q5/(Q5+Q6)</f>
        <v>1</v>
      </c>
      <c r="R8" s="40">
        <f t="shared" ref="R8:U8" si="15">R5/(R5+R6)</f>
        <v>1</v>
      </c>
      <c r="S8" s="40">
        <f t="shared" si="15"/>
        <v>1</v>
      </c>
      <c r="T8" s="40">
        <f t="shared" si="15"/>
        <v>1</v>
      </c>
      <c r="U8" s="41">
        <f t="shared" si="15"/>
        <v>1</v>
      </c>
    </row>
    <row r="9" spans="2:25">
      <c r="B9" s="61"/>
      <c r="C9" s="36"/>
      <c r="D9" s="36"/>
      <c r="E9" s="36"/>
      <c r="F9" s="36"/>
      <c r="G9" s="20"/>
      <c r="H9" s="37"/>
      <c r="I9" s="20"/>
      <c r="J9" s="36"/>
      <c r="K9" s="36"/>
      <c r="L9" s="36"/>
      <c r="M9" s="36"/>
      <c r="N9" s="20"/>
      <c r="O9" s="20"/>
      <c r="P9" s="37"/>
      <c r="Q9" s="36"/>
      <c r="R9" s="36"/>
      <c r="S9" s="36"/>
      <c r="T9" s="36"/>
      <c r="U9" s="21"/>
    </row>
    <row r="10" spans="2:25" ht="15.75" thickBot="1">
      <c r="B10" s="62" t="s">
        <v>275</v>
      </c>
      <c r="C10" s="46">
        <f>(C5+D5+E5+F5)/(C5+D5+E5+F5+C6+D6+E6+F6)</f>
        <v>1</v>
      </c>
      <c r="D10" s="47"/>
      <c r="E10" s="47"/>
      <c r="F10" s="47"/>
      <c r="G10" s="22"/>
      <c r="H10" s="42"/>
      <c r="I10" s="22"/>
      <c r="J10" s="46">
        <f>(J5+K5+L5+M5+N5)/(J5+K5+L5+M5+N5+J6+K6+L6+M6+N6)</f>
        <v>1</v>
      </c>
      <c r="K10" s="47"/>
      <c r="L10" s="47"/>
      <c r="M10" s="47"/>
      <c r="N10" s="22"/>
      <c r="O10" s="22"/>
      <c r="P10" s="42"/>
      <c r="Q10" s="46">
        <f>(Q5+R5+S5+T5+U5)/(Q5+R5+S5+T5+U5+Q6+R6+S6+T6+U6)</f>
        <v>1</v>
      </c>
      <c r="R10" s="47"/>
      <c r="S10" s="47"/>
      <c r="T10" s="47"/>
      <c r="U10" s="43"/>
    </row>
  </sheetData>
  <mergeCells count="4">
    <mergeCell ref="C1:G1"/>
    <mergeCell ref="I1:O1"/>
    <mergeCell ref="Q1:V1"/>
    <mergeCell ref="X1:Y1"/>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B1:Y11"/>
  <sheetViews>
    <sheetView workbookViewId="0">
      <pane xSplit="2" ySplit="2" topLeftCell="S3" activePane="bottomRight" state="frozen"/>
      <selection pane="topRight" activeCell="C1" sqref="C1"/>
      <selection pane="bottomLeft" activeCell="A3" sqref="A3"/>
      <selection pane="bottomRight" activeCell="Y3" sqref="Y3"/>
    </sheetView>
  </sheetViews>
  <sheetFormatPr defaultRowHeight="15"/>
  <cols>
    <col min="1" max="1" width="7.140625" customWidth="1"/>
    <col min="2" max="2" width="16.7109375" customWidth="1"/>
    <col min="3" max="3" width="11.28515625" customWidth="1"/>
    <col min="4" max="4" width="12.5703125" customWidth="1"/>
    <col min="5" max="5" width="12.140625" customWidth="1"/>
    <col min="6" max="6" width="12.28515625" customWidth="1"/>
    <col min="7" max="7" width="12.140625" customWidth="1"/>
    <col min="8" max="8" width="4.5703125" style="14" customWidth="1"/>
    <col min="9" max="9" width="12.28515625" customWidth="1"/>
    <col min="10" max="11" width="10.85546875" customWidth="1"/>
    <col min="12" max="12" width="11.28515625" customWidth="1"/>
    <col min="13" max="13" width="11.140625" customWidth="1"/>
    <col min="14" max="14" width="10.140625" customWidth="1"/>
    <col min="15" max="15" width="11.28515625" customWidth="1"/>
    <col min="16" max="16" width="5.5703125" style="14" customWidth="1"/>
    <col min="17" max="17" width="11.42578125" customWidth="1"/>
    <col min="18" max="18" width="12.5703125" customWidth="1"/>
    <col min="19" max="19" width="11.7109375" customWidth="1"/>
    <col min="20" max="20" width="11.28515625" customWidth="1"/>
    <col min="21" max="22" width="10.42578125" customWidth="1"/>
    <col min="23" max="23" width="5" style="14" customWidth="1"/>
    <col min="24" max="24" width="18" customWidth="1"/>
    <col min="25" max="25" width="14.85546875" customWidth="1"/>
  </cols>
  <sheetData>
    <row r="1" spans="2:25" s="8" customFormat="1">
      <c r="C1" s="66" t="s">
        <v>5</v>
      </c>
      <c r="D1" s="66"/>
      <c r="E1" s="66"/>
      <c r="F1" s="66"/>
      <c r="G1" s="66"/>
      <c r="H1" s="12"/>
      <c r="I1" s="67" t="s">
        <v>7</v>
      </c>
      <c r="J1" s="67"/>
      <c r="K1" s="67"/>
      <c r="L1" s="67"/>
      <c r="M1" s="67"/>
      <c r="N1" s="67"/>
      <c r="O1" s="67"/>
      <c r="P1" s="12"/>
      <c r="Q1" s="68" t="s">
        <v>8</v>
      </c>
      <c r="R1" s="68"/>
      <c r="S1" s="68"/>
      <c r="T1" s="68"/>
      <c r="U1" s="68"/>
      <c r="V1" s="68"/>
      <c r="W1" s="12"/>
      <c r="X1" s="69" t="s">
        <v>11</v>
      </c>
      <c r="Y1" s="69"/>
    </row>
    <row r="2" spans="2:25" s="9" customFormat="1" ht="45">
      <c r="B2" s="6" t="s">
        <v>0</v>
      </c>
      <c r="C2" s="2" t="s">
        <v>1</v>
      </c>
      <c r="D2" s="2" t="s">
        <v>2</v>
      </c>
      <c r="E2" s="2" t="s">
        <v>3</v>
      </c>
      <c r="F2" s="2" t="s">
        <v>280</v>
      </c>
      <c r="G2" s="2" t="s">
        <v>4</v>
      </c>
      <c r="H2" s="13"/>
      <c r="I2" s="3" t="s">
        <v>6</v>
      </c>
      <c r="J2" s="3" t="s">
        <v>1</v>
      </c>
      <c r="K2" s="3" t="s">
        <v>2</v>
      </c>
      <c r="L2" s="3" t="s">
        <v>3</v>
      </c>
      <c r="M2" s="3" t="s">
        <v>280</v>
      </c>
      <c r="N2" s="3" t="s">
        <v>15</v>
      </c>
      <c r="O2" s="3" t="s">
        <v>4</v>
      </c>
      <c r="P2" s="13"/>
      <c r="Q2" s="5" t="s">
        <v>1</v>
      </c>
      <c r="R2" s="5" t="s">
        <v>2</v>
      </c>
      <c r="S2" s="5" t="s">
        <v>3</v>
      </c>
      <c r="T2" s="5" t="s">
        <v>280</v>
      </c>
      <c r="U2" s="5" t="s">
        <v>15</v>
      </c>
      <c r="V2" s="5" t="s">
        <v>4</v>
      </c>
      <c r="W2" s="13"/>
      <c r="X2" s="4" t="s">
        <v>9</v>
      </c>
      <c r="Y2" s="4" t="s">
        <v>10</v>
      </c>
    </row>
    <row r="3" spans="2:25" s="8" customFormat="1" ht="128.25">
      <c r="B3" s="6">
        <v>13</v>
      </c>
      <c r="C3" s="8">
        <v>1</v>
      </c>
      <c r="D3" s="8">
        <v>1</v>
      </c>
      <c r="E3" s="8">
        <v>1</v>
      </c>
      <c r="F3" s="8">
        <v>1</v>
      </c>
      <c r="G3" s="10"/>
      <c r="H3" s="12"/>
      <c r="I3" s="10" t="s">
        <v>41</v>
      </c>
      <c r="J3" s="8">
        <v>1</v>
      </c>
      <c r="K3" s="8">
        <v>1</v>
      </c>
      <c r="L3" s="8">
        <v>1</v>
      </c>
      <c r="M3" s="8">
        <v>1</v>
      </c>
      <c r="N3" s="8">
        <v>1</v>
      </c>
      <c r="O3" s="10"/>
      <c r="P3" s="12"/>
      <c r="Q3" s="8">
        <v>1</v>
      </c>
      <c r="R3" s="8">
        <v>1</v>
      </c>
      <c r="S3" s="8">
        <v>1</v>
      </c>
      <c r="T3" s="8">
        <v>1</v>
      </c>
      <c r="U3" s="8">
        <v>1</v>
      </c>
      <c r="V3" s="10"/>
      <c r="W3" s="12"/>
      <c r="X3" s="11" t="s">
        <v>42</v>
      </c>
      <c r="Y3" s="10" t="s">
        <v>43</v>
      </c>
    </row>
    <row r="4" spans="2:25" s="8" customFormat="1">
      <c r="B4" s="6">
        <v>13</v>
      </c>
      <c r="C4" s="8">
        <v>1</v>
      </c>
      <c r="D4" s="8">
        <v>1</v>
      </c>
      <c r="E4" s="8">
        <v>1</v>
      </c>
      <c r="F4" s="8">
        <v>1</v>
      </c>
      <c r="G4" s="10"/>
      <c r="H4" s="12"/>
      <c r="J4" s="8" t="s">
        <v>31</v>
      </c>
      <c r="K4" s="8" t="s">
        <v>31</v>
      </c>
      <c r="L4" s="8" t="s">
        <v>31</v>
      </c>
      <c r="M4" s="8" t="s">
        <v>31</v>
      </c>
      <c r="N4" s="8" t="s">
        <v>31</v>
      </c>
      <c r="O4" s="10"/>
      <c r="P4" s="12"/>
      <c r="Q4" s="8" t="s">
        <v>31</v>
      </c>
      <c r="R4" s="8" t="s">
        <v>31</v>
      </c>
      <c r="S4" s="8" t="s">
        <v>31</v>
      </c>
      <c r="T4" s="8" t="s">
        <v>31</v>
      </c>
      <c r="U4" s="8" t="s">
        <v>31</v>
      </c>
      <c r="V4" s="10"/>
      <c r="W4" s="12"/>
      <c r="X4" s="10"/>
      <c r="Y4" s="10"/>
    </row>
    <row r="5" spans="2:25" ht="15.75" thickBot="1"/>
    <row r="6" spans="2:25">
      <c r="B6" s="30" t="s">
        <v>276</v>
      </c>
      <c r="C6" s="31">
        <f>COUNTIF(C3:C4,1)</f>
        <v>2</v>
      </c>
      <c r="D6" s="31">
        <f t="shared" ref="D6:F6" si="0">COUNTIF(D3:D4,1)</f>
        <v>2</v>
      </c>
      <c r="E6" s="31">
        <f t="shared" si="0"/>
        <v>2</v>
      </c>
      <c r="F6" s="31">
        <f t="shared" si="0"/>
        <v>2</v>
      </c>
      <c r="G6" s="18"/>
      <c r="H6" s="32"/>
      <c r="I6" s="18"/>
      <c r="J6" s="31">
        <f>COUNTIF(J3:J4,1)</f>
        <v>1</v>
      </c>
      <c r="K6" s="31">
        <f t="shared" ref="K6:M6" si="1">COUNTIF(K3:K4,1)</f>
        <v>1</v>
      </c>
      <c r="L6" s="31">
        <f t="shared" si="1"/>
        <v>1</v>
      </c>
      <c r="M6" s="31">
        <f t="shared" si="1"/>
        <v>1</v>
      </c>
      <c r="N6" s="31">
        <f t="shared" ref="N6" si="2">COUNTIF(N3:N4,1)</f>
        <v>1</v>
      </c>
      <c r="O6" s="18"/>
      <c r="P6" s="32"/>
      <c r="Q6" s="31">
        <f>COUNTIF(Q3:Q4,1)</f>
        <v>1</v>
      </c>
      <c r="R6" s="31">
        <f t="shared" ref="R6:U6" si="3">COUNTIF(R3:R4,1)</f>
        <v>1</v>
      </c>
      <c r="S6" s="31">
        <f t="shared" si="3"/>
        <v>1</v>
      </c>
      <c r="T6" s="31">
        <f t="shared" si="3"/>
        <v>1</v>
      </c>
      <c r="U6" s="34">
        <f t="shared" si="3"/>
        <v>1</v>
      </c>
    </row>
    <row r="7" spans="2:25">
      <c r="B7" s="35" t="s">
        <v>277</v>
      </c>
      <c r="C7" s="36">
        <f>COUNTIF(C3:C4,0)</f>
        <v>0</v>
      </c>
      <c r="D7" s="36">
        <f t="shared" ref="D7:F7" si="4">COUNTIF(D3:D4,0)</f>
        <v>0</v>
      </c>
      <c r="E7" s="36">
        <f t="shared" si="4"/>
        <v>0</v>
      </c>
      <c r="F7" s="36">
        <f t="shared" si="4"/>
        <v>0</v>
      </c>
      <c r="G7" s="20"/>
      <c r="H7" s="37"/>
      <c r="I7" s="20"/>
      <c r="J7" s="36">
        <f>COUNTIF(J3:J4,0)</f>
        <v>0</v>
      </c>
      <c r="K7" s="36">
        <f t="shared" ref="K7:M7" si="5">COUNTIF(K3:K4,0)</f>
        <v>0</v>
      </c>
      <c r="L7" s="36">
        <f t="shared" si="5"/>
        <v>0</v>
      </c>
      <c r="M7" s="36">
        <f t="shared" si="5"/>
        <v>0</v>
      </c>
      <c r="N7" s="36">
        <f t="shared" ref="N7" si="6">COUNTIF(N3:N4,0)</f>
        <v>0</v>
      </c>
      <c r="O7" s="20"/>
      <c r="P7" s="37"/>
      <c r="Q7" s="36">
        <f>COUNTIF(Q3:Q4,0)</f>
        <v>0</v>
      </c>
      <c r="R7" s="36">
        <f t="shared" ref="R7:U7" si="7">COUNTIF(R3:R4,0)</f>
        <v>0</v>
      </c>
      <c r="S7" s="36">
        <f t="shared" si="7"/>
        <v>0</v>
      </c>
      <c r="T7" s="36">
        <f t="shared" si="7"/>
        <v>0</v>
      </c>
      <c r="U7" s="38">
        <f t="shared" si="7"/>
        <v>0</v>
      </c>
    </row>
    <row r="8" spans="2:25">
      <c r="B8" s="61" t="s">
        <v>274</v>
      </c>
      <c r="C8" s="36">
        <f>COUNTIF(C3:C4,"-")</f>
        <v>0</v>
      </c>
      <c r="D8" s="36">
        <f t="shared" ref="D8:F8" si="8">COUNTIF(D3:D4,"-")</f>
        <v>0</v>
      </c>
      <c r="E8" s="36">
        <f t="shared" si="8"/>
        <v>0</v>
      </c>
      <c r="F8" s="36">
        <f t="shared" si="8"/>
        <v>0</v>
      </c>
      <c r="G8" s="20"/>
      <c r="H8" s="37"/>
      <c r="I8" s="20"/>
      <c r="J8" s="36">
        <f>COUNTIF(J3:J4,"-")</f>
        <v>1</v>
      </c>
      <c r="K8" s="36">
        <f t="shared" ref="K8:M8" si="9">COUNTIF(K3:K4,"-")</f>
        <v>1</v>
      </c>
      <c r="L8" s="36">
        <f t="shared" si="9"/>
        <v>1</v>
      </c>
      <c r="M8" s="36">
        <f t="shared" si="9"/>
        <v>1</v>
      </c>
      <c r="N8" s="36">
        <f t="shared" ref="N8" si="10">COUNTIF(N3:N4,"-")</f>
        <v>1</v>
      </c>
      <c r="O8" s="20"/>
      <c r="P8" s="37"/>
      <c r="Q8" s="36">
        <f>COUNTIF(Q3:Q4,"-")</f>
        <v>1</v>
      </c>
      <c r="R8" s="36">
        <f t="shared" ref="R8:U8" si="11">COUNTIF(R3:R4,"-")</f>
        <v>1</v>
      </c>
      <c r="S8" s="36">
        <f t="shared" si="11"/>
        <v>1</v>
      </c>
      <c r="T8" s="36">
        <f t="shared" si="11"/>
        <v>1</v>
      </c>
      <c r="U8" s="38">
        <f t="shared" si="11"/>
        <v>1</v>
      </c>
    </row>
    <row r="9" spans="2:25">
      <c r="B9" s="61" t="s">
        <v>278</v>
      </c>
      <c r="C9" s="40">
        <f>C6/(C6+C7)</f>
        <v>1</v>
      </c>
      <c r="D9" s="40">
        <f t="shared" ref="D9:F9" si="12">D6/(D6+D7)</f>
        <v>1</v>
      </c>
      <c r="E9" s="40">
        <f t="shared" si="12"/>
        <v>1</v>
      </c>
      <c r="F9" s="40">
        <f t="shared" si="12"/>
        <v>1</v>
      </c>
      <c r="G9" s="20"/>
      <c r="H9" s="37"/>
      <c r="I9" s="20"/>
      <c r="J9" s="40">
        <f>J6/(J6+J7)</f>
        <v>1</v>
      </c>
      <c r="K9" s="40">
        <f t="shared" ref="K9:M9" si="13">K6/(K6+K7)</f>
        <v>1</v>
      </c>
      <c r="L9" s="40">
        <f t="shared" si="13"/>
        <v>1</v>
      </c>
      <c r="M9" s="40">
        <f t="shared" si="13"/>
        <v>1</v>
      </c>
      <c r="N9" s="40">
        <f t="shared" ref="N9" si="14">N6/(N6+N7)</f>
        <v>1</v>
      </c>
      <c r="O9" s="20"/>
      <c r="P9" s="37"/>
      <c r="Q9" s="40">
        <f>Q6/(Q6+Q7)</f>
        <v>1</v>
      </c>
      <c r="R9" s="40">
        <f t="shared" ref="R9:U9" si="15">R6/(R6+R7)</f>
        <v>1</v>
      </c>
      <c r="S9" s="40">
        <f t="shared" si="15"/>
        <v>1</v>
      </c>
      <c r="T9" s="40">
        <f t="shared" si="15"/>
        <v>1</v>
      </c>
      <c r="U9" s="41">
        <f t="shared" si="15"/>
        <v>1</v>
      </c>
    </row>
    <row r="10" spans="2:25">
      <c r="B10" s="61"/>
      <c r="C10" s="36"/>
      <c r="D10" s="36"/>
      <c r="E10" s="36"/>
      <c r="F10" s="36"/>
      <c r="G10" s="20"/>
      <c r="H10" s="37"/>
      <c r="I10" s="20"/>
      <c r="J10" s="36"/>
      <c r="K10" s="36"/>
      <c r="L10" s="36"/>
      <c r="M10" s="36"/>
      <c r="N10" s="36"/>
      <c r="O10" s="20"/>
      <c r="P10" s="37"/>
      <c r="Q10" s="36"/>
      <c r="R10" s="36"/>
      <c r="S10" s="36"/>
      <c r="T10" s="36"/>
      <c r="U10" s="38"/>
    </row>
    <row r="11" spans="2:25" ht="15.75" thickBot="1">
      <c r="B11" s="62" t="s">
        <v>275</v>
      </c>
      <c r="C11" s="46">
        <f>(C6+D6+E6+F6)/(C6+D6+E6+F6+C7+D7+E7+F7)</f>
        <v>1</v>
      </c>
      <c r="D11" s="47"/>
      <c r="E11" s="47"/>
      <c r="F11" s="47"/>
      <c r="G11" s="22"/>
      <c r="H11" s="42"/>
      <c r="I11" s="22"/>
      <c r="J11" s="46">
        <f>(J6+K6+L6+M6+N6)/(J6+K6+L6+M6+N6+J7+K7+L7+M7+N7)</f>
        <v>1</v>
      </c>
      <c r="K11" s="47"/>
      <c r="L11" s="47"/>
      <c r="M11" s="47"/>
      <c r="N11" s="47"/>
      <c r="O11" s="22"/>
      <c r="P11" s="42"/>
      <c r="Q11" s="46">
        <f>(Q6+R6+S6+T6+U6)/(Q6+R6+S6+T6+U6+Q7+R7+S7+T7+U7)</f>
        <v>1</v>
      </c>
      <c r="R11" s="47"/>
      <c r="S11" s="47"/>
      <c r="T11" s="47"/>
      <c r="U11" s="48"/>
    </row>
  </sheetData>
  <mergeCells count="4">
    <mergeCell ref="C1:G1"/>
    <mergeCell ref="I1:O1"/>
    <mergeCell ref="Q1:V1"/>
    <mergeCell ref="X1:Y1"/>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B1:Y2"/>
  <sheetViews>
    <sheetView workbookViewId="0">
      <pane xSplit="2" ySplit="2" topLeftCell="C3" activePane="bottomRight" state="frozen"/>
      <selection pane="topRight" activeCell="C1" sqref="C1"/>
      <selection pane="bottomLeft" activeCell="A3" sqref="A3"/>
      <selection pane="bottomRight" activeCell="H1" sqref="H1:H1048576"/>
    </sheetView>
  </sheetViews>
  <sheetFormatPr defaultRowHeight="15"/>
  <cols>
    <col min="3" max="3" width="14.140625" customWidth="1"/>
    <col min="4" max="4" width="12.42578125" customWidth="1"/>
    <col min="5" max="5" width="12.140625" customWidth="1"/>
    <col min="6" max="6" width="11" customWidth="1"/>
    <col min="7" max="7" width="11.42578125" customWidth="1"/>
    <col min="8" max="8" width="3.7109375" style="14" customWidth="1"/>
    <col min="9" max="9" width="12.140625" customWidth="1"/>
    <col min="10" max="10" width="10.28515625" customWidth="1"/>
    <col min="11" max="11" width="11.28515625" customWidth="1"/>
    <col min="12" max="13" width="11.140625" customWidth="1"/>
    <col min="14" max="14" width="10.42578125" customWidth="1"/>
    <col min="15" max="15" width="10.5703125" customWidth="1"/>
    <col min="16" max="16" width="4.7109375" style="14" customWidth="1"/>
    <col min="17" max="17" width="12.28515625" customWidth="1"/>
    <col min="18" max="18" width="11.42578125" customWidth="1"/>
    <col min="19" max="19" width="12" customWidth="1"/>
    <col min="20" max="20" width="10.42578125" customWidth="1"/>
    <col min="22" max="22" width="11.5703125" customWidth="1"/>
    <col min="23" max="23" width="3.85546875" style="14" customWidth="1"/>
    <col min="24" max="24" width="13.7109375" customWidth="1"/>
    <col min="25" max="25" width="10.28515625" customWidth="1"/>
  </cols>
  <sheetData>
    <row r="1" spans="2:25" s="8" customFormat="1">
      <c r="C1" s="66" t="s">
        <v>5</v>
      </c>
      <c r="D1" s="66"/>
      <c r="E1" s="66"/>
      <c r="F1" s="66"/>
      <c r="G1" s="66"/>
      <c r="H1" s="12"/>
      <c r="I1" s="67" t="s">
        <v>7</v>
      </c>
      <c r="J1" s="67"/>
      <c r="K1" s="67"/>
      <c r="L1" s="67"/>
      <c r="M1" s="67"/>
      <c r="N1" s="67"/>
      <c r="O1" s="67"/>
      <c r="P1" s="12"/>
      <c r="Q1" s="68" t="s">
        <v>8</v>
      </c>
      <c r="R1" s="68"/>
      <c r="S1" s="68"/>
      <c r="T1" s="68"/>
      <c r="U1" s="68"/>
      <c r="V1" s="68"/>
      <c r="W1" s="12"/>
      <c r="X1" s="69" t="s">
        <v>11</v>
      </c>
      <c r="Y1" s="69"/>
    </row>
    <row r="2" spans="2:25" s="9" customFormat="1" ht="60">
      <c r="B2" s="6" t="s">
        <v>0</v>
      </c>
      <c r="C2" s="2" t="s">
        <v>1</v>
      </c>
      <c r="D2" s="2" t="s">
        <v>2</v>
      </c>
      <c r="E2" s="2" t="s">
        <v>3</v>
      </c>
      <c r="F2" s="2" t="s">
        <v>280</v>
      </c>
      <c r="G2" s="2" t="s">
        <v>4</v>
      </c>
      <c r="H2" s="13"/>
      <c r="I2" s="3" t="s">
        <v>6</v>
      </c>
      <c r="J2" s="3" t="s">
        <v>1</v>
      </c>
      <c r="K2" s="3" t="s">
        <v>2</v>
      </c>
      <c r="L2" s="3" t="s">
        <v>3</v>
      </c>
      <c r="M2" s="3" t="s">
        <v>280</v>
      </c>
      <c r="N2" s="3" t="s">
        <v>15</v>
      </c>
      <c r="O2" s="3" t="s">
        <v>4</v>
      </c>
      <c r="P2" s="13"/>
      <c r="Q2" s="5" t="s">
        <v>1</v>
      </c>
      <c r="R2" s="5" t="s">
        <v>2</v>
      </c>
      <c r="S2" s="5" t="s">
        <v>3</v>
      </c>
      <c r="T2" s="5" t="s">
        <v>280</v>
      </c>
      <c r="U2" s="5" t="s">
        <v>15</v>
      </c>
      <c r="V2" s="5" t="s">
        <v>4</v>
      </c>
      <c r="W2" s="13"/>
      <c r="X2" s="4" t="s">
        <v>9</v>
      </c>
      <c r="Y2" s="4" t="s">
        <v>10</v>
      </c>
    </row>
  </sheetData>
  <mergeCells count="4">
    <mergeCell ref="C1:G1"/>
    <mergeCell ref="I1:O1"/>
    <mergeCell ref="Q1:V1"/>
    <mergeCell ref="X1:Y1"/>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B1:Y14"/>
  <sheetViews>
    <sheetView workbookViewId="0">
      <pane xSplit="2" ySplit="2" topLeftCell="C4" activePane="bottomRight" state="frozen"/>
      <selection pane="topRight" activeCell="C1" sqref="C1"/>
      <selection pane="bottomLeft" activeCell="A3" sqref="A3"/>
      <selection pane="bottomRight" activeCell="S6" sqref="S6"/>
    </sheetView>
  </sheetViews>
  <sheetFormatPr defaultRowHeight="15"/>
  <cols>
    <col min="2" max="2" width="16.140625" customWidth="1"/>
    <col min="3" max="3" width="11.42578125" customWidth="1"/>
    <col min="4" max="4" width="11.85546875" customWidth="1"/>
    <col min="5" max="5" width="12" customWidth="1"/>
    <col min="6" max="6" width="12.42578125" customWidth="1"/>
    <col min="7" max="7" width="13.85546875" customWidth="1"/>
    <col min="8" max="8" width="4" style="14" customWidth="1"/>
    <col min="9" max="9" width="13.42578125" customWidth="1"/>
    <col min="10" max="10" width="10.85546875" customWidth="1"/>
    <col min="11" max="11" width="11.42578125" customWidth="1"/>
    <col min="12" max="12" width="12" customWidth="1"/>
    <col min="13" max="13" width="12.42578125" customWidth="1"/>
    <col min="14" max="14" width="11.42578125" customWidth="1"/>
    <col min="15" max="15" width="15.28515625" customWidth="1"/>
    <col min="16" max="16" width="5.7109375" style="14" customWidth="1"/>
    <col min="17" max="17" width="11.42578125" customWidth="1"/>
    <col min="18" max="18" width="12.7109375" customWidth="1"/>
    <col min="19" max="19" width="12.28515625" customWidth="1"/>
    <col min="20" max="20" width="12" customWidth="1"/>
    <col min="21" max="21" width="11.7109375" customWidth="1"/>
    <col min="22" max="22" width="15.42578125" customWidth="1"/>
    <col min="23" max="23" width="5.5703125" style="14" customWidth="1"/>
    <col min="24" max="24" width="12" customWidth="1"/>
    <col min="25" max="25" width="14.5703125" customWidth="1"/>
  </cols>
  <sheetData>
    <row r="1" spans="2:25" s="8" customFormat="1">
      <c r="C1" s="66" t="s">
        <v>5</v>
      </c>
      <c r="D1" s="66"/>
      <c r="E1" s="66"/>
      <c r="F1" s="66"/>
      <c r="G1" s="66"/>
      <c r="H1" s="12"/>
      <c r="I1" s="67" t="s">
        <v>7</v>
      </c>
      <c r="J1" s="67"/>
      <c r="K1" s="67"/>
      <c r="L1" s="67"/>
      <c r="M1" s="67"/>
      <c r="N1" s="67"/>
      <c r="O1" s="67"/>
      <c r="P1" s="12"/>
      <c r="Q1" s="68" t="s">
        <v>8</v>
      </c>
      <c r="R1" s="68"/>
      <c r="S1" s="68"/>
      <c r="T1" s="68"/>
      <c r="U1" s="68"/>
      <c r="V1" s="68"/>
      <c r="W1" s="12"/>
      <c r="X1" s="69" t="s">
        <v>11</v>
      </c>
      <c r="Y1" s="69"/>
    </row>
    <row r="2" spans="2:25" s="9" customFormat="1" ht="45">
      <c r="B2" s="6" t="s">
        <v>0</v>
      </c>
      <c r="C2" s="2" t="s">
        <v>1</v>
      </c>
      <c r="D2" s="2" t="s">
        <v>2</v>
      </c>
      <c r="E2" s="2" t="s">
        <v>3</v>
      </c>
      <c r="F2" s="2" t="s">
        <v>280</v>
      </c>
      <c r="G2" s="2" t="s">
        <v>4</v>
      </c>
      <c r="H2" s="13"/>
      <c r="I2" s="3" t="s">
        <v>6</v>
      </c>
      <c r="J2" s="3" t="s">
        <v>1</v>
      </c>
      <c r="K2" s="3" t="s">
        <v>2</v>
      </c>
      <c r="L2" s="3" t="s">
        <v>3</v>
      </c>
      <c r="M2" s="3" t="s">
        <v>280</v>
      </c>
      <c r="N2" s="3" t="s">
        <v>15</v>
      </c>
      <c r="O2" s="3" t="s">
        <v>4</v>
      </c>
      <c r="P2" s="13"/>
      <c r="Q2" s="5" t="s">
        <v>1</v>
      </c>
      <c r="R2" s="5" t="s">
        <v>2</v>
      </c>
      <c r="S2" s="5" t="s">
        <v>3</v>
      </c>
      <c r="T2" s="5" t="s">
        <v>280</v>
      </c>
      <c r="U2" s="5" t="s">
        <v>15</v>
      </c>
      <c r="V2" s="5" t="s">
        <v>4</v>
      </c>
      <c r="W2" s="13"/>
      <c r="X2" s="4" t="s">
        <v>9</v>
      </c>
      <c r="Y2" s="4" t="s">
        <v>10</v>
      </c>
    </row>
    <row r="3" spans="2:25" s="8" customFormat="1" ht="195">
      <c r="B3" s="6">
        <v>15</v>
      </c>
      <c r="C3" s="8">
        <v>1</v>
      </c>
      <c r="D3" s="8">
        <v>1</v>
      </c>
      <c r="E3" s="8">
        <v>1</v>
      </c>
      <c r="F3" s="8">
        <v>1</v>
      </c>
      <c r="G3" s="10"/>
      <c r="H3" s="12"/>
      <c r="J3" s="8">
        <v>1</v>
      </c>
      <c r="K3" s="8">
        <v>1</v>
      </c>
      <c r="L3" s="8">
        <v>1</v>
      </c>
      <c r="M3" s="8">
        <v>0</v>
      </c>
      <c r="N3" s="8">
        <v>1</v>
      </c>
      <c r="O3" s="10" t="s">
        <v>160</v>
      </c>
      <c r="P3" s="12"/>
      <c r="Q3" s="8">
        <v>1</v>
      </c>
      <c r="R3" s="8">
        <v>1</v>
      </c>
      <c r="S3" s="8">
        <v>1</v>
      </c>
      <c r="T3" s="8">
        <v>1</v>
      </c>
      <c r="U3" s="8">
        <v>1</v>
      </c>
      <c r="V3" s="10"/>
      <c r="W3" s="12"/>
      <c r="X3" s="10"/>
      <c r="Y3" s="10" t="s">
        <v>159</v>
      </c>
    </row>
    <row r="4" spans="2:25" s="8" customFormat="1" ht="45">
      <c r="B4" s="6">
        <v>15</v>
      </c>
      <c r="C4" s="8">
        <v>1</v>
      </c>
      <c r="D4" s="8">
        <v>1</v>
      </c>
      <c r="E4" s="8">
        <v>1</v>
      </c>
      <c r="F4" s="8" t="s">
        <v>31</v>
      </c>
      <c r="G4" s="10"/>
      <c r="H4" s="12"/>
      <c r="I4" s="10" t="s">
        <v>187</v>
      </c>
      <c r="J4" s="8">
        <v>1</v>
      </c>
      <c r="K4" s="8">
        <v>1</v>
      </c>
      <c r="L4" s="8">
        <v>1</v>
      </c>
      <c r="M4" s="8">
        <v>1</v>
      </c>
      <c r="N4" s="8">
        <v>1</v>
      </c>
      <c r="O4" s="10"/>
      <c r="P4" s="12"/>
      <c r="Q4" s="8">
        <v>0</v>
      </c>
      <c r="R4" s="8">
        <v>0</v>
      </c>
      <c r="S4" s="8">
        <v>0</v>
      </c>
      <c r="T4" s="8">
        <v>0</v>
      </c>
      <c r="U4" s="8">
        <v>0</v>
      </c>
      <c r="V4" s="10"/>
      <c r="W4" s="12"/>
      <c r="X4" s="10"/>
      <c r="Y4" s="10" t="s">
        <v>188</v>
      </c>
    </row>
    <row r="5" spans="2:25" s="8" customFormat="1" ht="45">
      <c r="B5" s="6">
        <v>15</v>
      </c>
      <c r="C5" s="8">
        <v>1</v>
      </c>
      <c r="D5" s="8">
        <v>0</v>
      </c>
      <c r="E5" s="8">
        <v>1</v>
      </c>
      <c r="F5" s="8">
        <v>1</v>
      </c>
      <c r="G5" s="10"/>
      <c r="H5" s="12"/>
      <c r="J5" s="8">
        <v>1</v>
      </c>
      <c r="K5" s="8">
        <v>1</v>
      </c>
      <c r="L5" s="8">
        <v>1</v>
      </c>
      <c r="M5" s="8">
        <v>1</v>
      </c>
      <c r="N5" s="8">
        <v>1</v>
      </c>
      <c r="O5" s="10"/>
      <c r="P5" s="12"/>
      <c r="Q5" s="8">
        <v>1</v>
      </c>
      <c r="R5" s="8">
        <v>1</v>
      </c>
      <c r="S5" s="8">
        <v>1</v>
      </c>
      <c r="T5" s="8">
        <v>1</v>
      </c>
      <c r="U5" s="8">
        <v>1</v>
      </c>
      <c r="V5" s="10"/>
      <c r="W5" s="12"/>
      <c r="X5" s="10"/>
      <c r="Y5" s="10" t="s">
        <v>257</v>
      </c>
    </row>
    <row r="6" spans="2:25" s="8" customFormat="1" ht="285">
      <c r="B6" s="6">
        <v>15</v>
      </c>
      <c r="C6" s="8" t="s">
        <v>31</v>
      </c>
      <c r="D6" s="8" t="s">
        <v>31</v>
      </c>
      <c r="E6" s="8" t="s">
        <v>31</v>
      </c>
      <c r="F6" s="8" t="s">
        <v>31</v>
      </c>
      <c r="G6" s="10"/>
      <c r="H6" s="12"/>
      <c r="I6" s="10" t="s">
        <v>268</v>
      </c>
      <c r="J6" s="8">
        <v>1</v>
      </c>
      <c r="K6" s="8">
        <v>0</v>
      </c>
      <c r="L6" s="8">
        <v>1</v>
      </c>
      <c r="M6" s="8">
        <v>1</v>
      </c>
      <c r="N6" s="8">
        <v>1</v>
      </c>
      <c r="O6" s="11" t="s">
        <v>269</v>
      </c>
      <c r="P6" s="12"/>
      <c r="Q6" s="8" t="s">
        <v>31</v>
      </c>
      <c r="R6" s="8" t="s">
        <v>31</v>
      </c>
      <c r="S6" s="8" t="s">
        <v>31</v>
      </c>
      <c r="T6" s="8" t="s">
        <v>31</v>
      </c>
      <c r="U6" s="8" t="s">
        <v>31</v>
      </c>
      <c r="V6" s="10"/>
      <c r="W6" s="12"/>
      <c r="X6" s="11" t="s">
        <v>270</v>
      </c>
      <c r="Y6" s="10" t="s">
        <v>271</v>
      </c>
    </row>
    <row r="7" spans="2:25" s="8" customFormat="1" ht="30">
      <c r="B7" s="6">
        <v>15</v>
      </c>
      <c r="C7" s="8">
        <v>1</v>
      </c>
      <c r="D7" s="8">
        <v>1</v>
      </c>
      <c r="E7" s="8">
        <v>1</v>
      </c>
      <c r="F7" s="8">
        <v>1</v>
      </c>
      <c r="G7" s="10"/>
      <c r="H7" s="12"/>
      <c r="I7" s="8" t="s">
        <v>272</v>
      </c>
      <c r="J7" s="8">
        <v>1</v>
      </c>
      <c r="K7" s="8">
        <v>1</v>
      </c>
      <c r="L7" s="8">
        <v>1</v>
      </c>
      <c r="M7" s="8">
        <v>1</v>
      </c>
      <c r="N7" s="8">
        <v>1</v>
      </c>
      <c r="O7" s="11"/>
      <c r="P7" s="12"/>
      <c r="Q7" s="8">
        <v>1</v>
      </c>
      <c r="R7" s="8">
        <v>1</v>
      </c>
      <c r="S7" s="8">
        <v>1</v>
      </c>
      <c r="T7" s="8">
        <v>1</v>
      </c>
      <c r="U7" s="8">
        <v>1</v>
      </c>
      <c r="V7" s="10"/>
      <c r="W7" s="12"/>
      <c r="X7" s="11"/>
      <c r="Y7" s="10" t="s">
        <v>273</v>
      </c>
    </row>
    <row r="8" spans="2:25" ht="15.75" thickBot="1"/>
    <row r="9" spans="2:25">
      <c r="B9" s="30" t="s">
        <v>276</v>
      </c>
      <c r="C9" s="31">
        <f>COUNTIF(C3:C7,1)</f>
        <v>4</v>
      </c>
      <c r="D9" s="31">
        <f t="shared" ref="D9:F9" si="0">COUNTIF(D3:D7,1)</f>
        <v>3</v>
      </c>
      <c r="E9" s="31">
        <f t="shared" si="0"/>
        <v>4</v>
      </c>
      <c r="F9" s="31">
        <f t="shared" si="0"/>
        <v>3</v>
      </c>
      <c r="G9" s="18"/>
      <c r="H9" s="32"/>
      <c r="I9" s="18"/>
      <c r="J9" s="31">
        <f>COUNTIF(J3:J7,1)</f>
        <v>5</v>
      </c>
      <c r="K9" s="31">
        <f t="shared" ref="K9:N9" si="1">COUNTIF(K3:K7,1)</f>
        <v>4</v>
      </c>
      <c r="L9" s="31">
        <f t="shared" si="1"/>
        <v>5</v>
      </c>
      <c r="M9" s="31">
        <f t="shared" si="1"/>
        <v>4</v>
      </c>
      <c r="N9" s="31">
        <f t="shared" si="1"/>
        <v>5</v>
      </c>
      <c r="O9" s="18"/>
      <c r="P9" s="32"/>
      <c r="Q9" s="31">
        <f>COUNTIF(Q3:Q7,1)</f>
        <v>3</v>
      </c>
      <c r="R9" s="31">
        <f t="shared" ref="R9:U9" si="2">COUNTIF(R3:R7,1)</f>
        <v>3</v>
      </c>
      <c r="S9" s="31">
        <f t="shared" si="2"/>
        <v>3</v>
      </c>
      <c r="T9" s="31">
        <f t="shared" si="2"/>
        <v>3</v>
      </c>
      <c r="U9" s="34">
        <f t="shared" si="2"/>
        <v>3</v>
      </c>
    </row>
    <row r="10" spans="2:25">
      <c r="B10" s="35" t="s">
        <v>277</v>
      </c>
      <c r="C10" s="36">
        <f>COUNTIF(C3:C7,0)</f>
        <v>0</v>
      </c>
      <c r="D10" s="36">
        <f t="shared" ref="D10:F10" si="3">COUNTIF(D3:D7,0)</f>
        <v>1</v>
      </c>
      <c r="E10" s="36">
        <f t="shared" si="3"/>
        <v>0</v>
      </c>
      <c r="F10" s="36">
        <f t="shared" si="3"/>
        <v>0</v>
      </c>
      <c r="G10" s="20"/>
      <c r="H10" s="37"/>
      <c r="I10" s="20"/>
      <c r="J10" s="36">
        <f>COUNTIF(J3:J7,0)</f>
        <v>0</v>
      </c>
      <c r="K10" s="36">
        <f t="shared" ref="K10:N10" si="4">COUNTIF(K3:K7,0)</f>
        <v>1</v>
      </c>
      <c r="L10" s="36">
        <f t="shared" si="4"/>
        <v>0</v>
      </c>
      <c r="M10" s="36">
        <f t="shared" si="4"/>
        <v>1</v>
      </c>
      <c r="N10" s="36">
        <f t="shared" si="4"/>
        <v>0</v>
      </c>
      <c r="O10" s="20"/>
      <c r="P10" s="37"/>
      <c r="Q10" s="36">
        <f>COUNTIF(Q3:Q7,0)</f>
        <v>1</v>
      </c>
      <c r="R10" s="36">
        <f t="shared" ref="R10:U10" si="5">COUNTIF(R3:R7,0)</f>
        <v>1</v>
      </c>
      <c r="S10" s="36">
        <f t="shared" si="5"/>
        <v>1</v>
      </c>
      <c r="T10" s="36">
        <f t="shared" si="5"/>
        <v>1</v>
      </c>
      <c r="U10" s="38">
        <f t="shared" si="5"/>
        <v>1</v>
      </c>
    </row>
    <row r="11" spans="2:25">
      <c r="B11" s="61" t="s">
        <v>274</v>
      </c>
      <c r="C11" s="36">
        <f>COUNTIF(C3:C7,"-")</f>
        <v>1</v>
      </c>
      <c r="D11" s="36">
        <f t="shared" ref="D11:F11" si="6">COUNTIF(D3:D7,"-")</f>
        <v>1</v>
      </c>
      <c r="E11" s="36">
        <f t="shared" si="6"/>
        <v>1</v>
      </c>
      <c r="F11" s="36">
        <f t="shared" si="6"/>
        <v>2</v>
      </c>
      <c r="G11" s="20"/>
      <c r="H11" s="37"/>
      <c r="I11" s="20"/>
      <c r="J11" s="36">
        <f>COUNTIF(J3:J7,"-")</f>
        <v>0</v>
      </c>
      <c r="K11" s="36">
        <f t="shared" ref="K11:N11" si="7">COUNTIF(K3:K7,"-")</f>
        <v>0</v>
      </c>
      <c r="L11" s="36">
        <f t="shared" si="7"/>
        <v>0</v>
      </c>
      <c r="M11" s="36">
        <f t="shared" si="7"/>
        <v>0</v>
      </c>
      <c r="N11" s="36">
        <f t="shared" si="7"/>
        <v>0</v>
      </c>
      <c r="O11" s="20"/>
      <c r="P11" s="37"/>
      <c r="Q11" s="36">
        <f>COUNTIF(Q3:Q7,"-")</f>
        <v>1</v>
      </c>
      <c r="R11" s="36">
        <f t="shared" ref="R11:U11" si="8">COUNTIF(R3:R7,"-")</f>
        <v>1</v>
      </c>
      <c r="S11" s="36">
        <f t="shared" si="8"/>
        <v>1</v>
      </c>
      <c r="T11" s="36">
        <f t="shared" si="8"/>
        <v>1</v>
      </c>
      <c r="U11" s="38">
        <f t="shared" si="8"/>
        <v>1</v>
      </c>
    </row>
    <row r="12" spans="2:25">
      <c r="B12" s="61" t="s">
        <v>278</v>
      </c>
      <c r="C12" s="40">
        <f>C9/(C9+C10)</f>
        <v>1</v>
      </c>
      <c r="D12" s="40">
        <f t="shared" ref="D12:F12" si="9">D9/(D9+D10)</f>
        <v>0.75</v>
      </c>
      <c r="E12" s="40">
        <f t="shared" si="9"/>
        <v>1</v>
      </c>
      <c r="F12" s="40">
        <f t="shared" si="9"/>
        <v>1</v>
      </c>
      <c r="G12" s="20"/>
      <c r="H12" s="37"/>
      <c r="I12" s="20"/>
      <c r="J12" s="40">
        <f>J9/(J9+J10)</f>
        <v>1</v>
      </c>
      <c r="K12" s="40">
        <f t="shared" ref="K12:N12" si="10">K9/(K9+K10)</f>
        <v>0.8</v>
      </c>
      <c r="L12" s="40">
        <f t="shared" si="10"/>
        <v>1</v>
      </c>
      <c r="M12" s="40">
        <f t="shared" si="10"/>
        <v>0.8</v>
      </c>
      <c r="N12" s="40">
        <f t="shared" si="10"/>
        <v>1</v>
      </c>
      <c r="O12" s="20"/>
      <c r="P12" s="37"/>
      <c r="Q12" s="40">
        <f>Q9/(Q9+Q10)</f>
        <v>0.75</v>
      </c>
      <c r="R12" s="40">
        <f t="shared" ref="R12:U12" si="11">R9/(R9+R10)</f>
        <v>0.75</v>
      </c>
      <c r="S12" s="40">
        <f t="shared" si="11"/>
        <v>0.75</v>
      </c>
      <c r="T12" s="40">
        <f t="shared" si="11"/>
        <v>0.75</v>
      </c>
      <c r="U12" s="41">
        <f t="shared" si="11"/>
        <v>0.75</v>
      </c>
    </row>
    <row r="13" spans="2:25">
      <c r="B13" s="61"/>
      <c r="C13" s="36"/>
      <c r="D13" s="36"/>
      <c r="E13" s="36"/>
      <c r="F13" s="36"/>
      <c r="G13" s="20"/>
      <c r="H13" s="37"/>
      <c r="I13" s="20"/>
      <c r="J13" s="36"/>
      <c r="K13" s="36"/>
      <c r="L13" s="36"/>
      <c r="M13" s="36"/>
      <c r="N13" s="36"/>
      <c r="O13" s="20"/>
      <c r="P13" s="37"/>
      <c r="Q13" s="36"/>
      <c r="R13" s="36"/>
      <c r="S13" s="36"/>
      <c r="T13" s="36"/>
      <c r="U13" s="38"/>
    </row>
    <row r="14" spans="2:25" ht="15.75" thickBot="1">
      <c r="B14" s="62" t="s">
        <v>275</v>
      </c>
      <c r="C14" s="46">
        <f>(C9+D9+E9+F9)/(C9+D9+E9+F9+C10+D10+E10+F10)</f>
        <v>0.93333333333333335</v>
      </c>
      <c r="D14" s="47"/>
      <c r="E14" s="47"/>
      <c r="F14" s="47"/>
      <c r="G14" s="22"/>
      <c r="H14" s="42"/>
      <c r="I14" s="22"/>
      <c r="J14" s="46">
        <f>(J9+K9+L9+M9+N9)/(J9+K9+L9+M9+N9+J10+K10+L10+M10+N10)</f>
        <v>0.92</v>
      </c>
      <c r="K14" s="46"/>
      <c r="L14" s="47"/>
      <c r="M14" s="47"/>
      <c r="N14" s="47"/>
      <c r="O14" s="22"/>
      <c r="P14" s="42"/>
      <c r="Q14" s="46">
        <f>(Q9+R9+S9+T9+U9)/(Q9+R9+S9+T9+U9+Q10+R10+S10+T10+U10)</f>
        <v>0.75</v>
      </c>
      <c r="R14" s="47"/>
      <c r="S14" s="47"/>
      <c r="T14" s="47"/>
      <c r="U14" s="48"/>
    </row>
  </sheetData>
  <mergeCells count="4">
    <mergeCell ref="C1:G1"/>
    <mergeCell ref="I1:O1"/>
    <mergeCell ref="Q1:V1"/>
    <mergeCell ref="X1:Y1"/>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B1:Y2"/>
  <sheetViews>
    <sheetView workbookViewId="0">
      <pane xSplit="2" ySplit="2" topLeftCell="C3" activePane="bottomRight" state="frozen"/>
      <selection pane="topRight" activeCell="C1" sqref="C1"/>
      <selection pane="bottomLeft" activeCell="A3" sqref="A3"/>
      <selection pane="bottomRight" activeCell="E14" sqref="E14"/>
    </sheetView>
  </sheetViews>
  <sheetFormatPr defaultRowHeight="15"/>
  <cols>
    <col min="3" max="3" width="12" customWidth="1"/>
    <col min="4" max="4" width="12.85546875" customWidth="1"/>
    <col min="5" max="5" width="10.85546875" customWidth="1"/>
    <col min="6" max="6" width="13.140625" customWidth="1"/>
    <col min="7" max="7" width="10.5703125" customWidth="1"/>
    <col min="8" max="8" width="4.7109375" style="14" customWidth="1"/>
    <col min="9" max="9" width="11.140625" customWidth="1"/>
    <col min="10" max="10" width="10.5703125" customWidth="1"/>
    <col min="11" max="11" width="11" customWidth="1"/>
    <col min="12" max="12" width="11.42578125" customWidth="1"/>
    <col min="13" max="13" width="12" customWidth="1"/>
    <col min="15" max="15" width="11.140625" customWidth="1"/>
    <col min="16" max="16" width="5.5703125" style="14" customWidth="1"/>
    <col min="17" max="18" width="11.42578125" customWidth="1"/>
    <col min="19" max="20" width="11" customWidth="1"/>
    <col min="22" max="22" width="11.85546875" customWidth="1"/>
    <col min="23" max="23" width="4.85546875" style="14" customWidth="1"/>
    <col min="24" max="24" width="14.140625" customWidth="1"/>
    <col min="25" max="25" width="11.28515625" customWidth="1"/>
  </cols>
  <sheetData>
    <row r="1" spans="2:25" s="8" customFormat="1">
      <c r="C1" s="66" t="s">
        <v>5</v>
      </c>
      <c r="D1" s="66"/>
      <c r="E1" s="66"/>
      <c r="F1" s="66"/>
      <c r="G1" s="66"/>
      <c r="H1" s="12"/>
      <c r="I1" s="67" t="s">
        <v>7</v>
      </c>
      <c r="J1" s="67"/>
      <c r="K1" s="67"/>
      <c r="L1" s="67"/>
      <c r="M1" s="67"/>
      <c r="N1" s="67"/>
      <c r="O1" s="67"/>
      <c r="P1" s="12"/>
      <c r="Q1" s="68" t="s">
        <v>8</v>
      </c>
      <c r="R1" s="68"/>
      <c r="S1" s="68"/>
      <c r="T1" s="68"/>
      <c r="U1" s="68"/>
      <c r="V1" s="68"/>
      <c r="W1" s="12"/>
      <c r="X1" s="69" t="s">
        <v>11</v>
      </c>
      <c r="Y1" s="69"/>
    </row>
    <row r="2" spans="2:25" s="9" customFormat="1" ht="60">
      <c r="B2" s="6" t="s">
        <v>0</v>
      </c>
      <c r="C2" s="2" t="s">
        <v>1</v>
      </c>
      <c r="D2" s="2" t="s">
        <v>2</v>
      </c>
      <c r="E2" s="2" t="s">
        <v>3</v>
      </c>
      <c r="F2" s="2" t="s">
        <v>280</v>
      </c>
      <c r="G2" s="2" t="s">
        <v>4</v>
      </c>
      <c r="H2" s="13"/>
      <c r="I2" s="3" t="s">
        <v>6</v>
      </c>
      <c r="J2" s="3" t="s">
        <v>1</v>
      </c>
      <c r="K2" s="3" t="s">
        <v>2</v>
      </c>
      <c r="L2" s="3" t="s">
        <v>3</v>
      </c>
      <c r="M2" s="3" t="s">
        <v>280</v>
      </c>
      <c r="N2" s="3" t="s">
        <v>15</v>
      </c>
      <c r="O2" s="3" t="s">
        <v>4</v>
      </c>
      <c r="P2" s="13"/>
      <c r="Q2" s="5" t="s">
        <v>1</v>
      </c>
      <c r="R2" s="5" t="s">
        <v>2</v>
      </c>
      <c r="S2" s="5" t="s">
        <v>3</v>
      </c>
      <c r="T2" s="5" t="s">
        <v>280</v>
      </c>
      <c r="U2" s="5" t="s">
        <v>15</v>
      </c>
      <c r="V2" s="5" t="s">
        <v>4</v>
      </c>
      <c r="W2" s="13"/>
      <c r="X2" s="4" t="s">
        <v>9</v>
      </c>
      <c r="Y2" s="4" t="s">
        <v>10</v>
      </c>
    </row>
  </sheetData>
  <mergeCells count="4">
    <mergeCell ref="C1:G1"/>
    <mergeCell ref="I1:O1"/>
    <mergeCell ref="Q1:V1"/>
    <mergeCell ref="X1:Y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1:Y119"/>
  <sheetViews>
    <sheetView workbookViewId="0">
      <pane xSplit="2" ySplit="2" topLeftCell="C109" activePane="bottomRight" state="frozen"/>
      <selection pane="topRight" activeCell="C1" sqref="C1"/>
      <selection pane="bottomLeft" activeCell="A3" sqref="A3"/>
      <selection pane="bottomRight" activeCell="T121" sqref="T121"/>
    </sheetView>
  </sheetViews>
  <sheetFormatPr defaultRowHeight="15"/>
  <cols>
    <col min="1" max="1" width="9.140625" style="8"/>
    <col min="2" max="2" width="20.28515625" style="6" customWidth="1"/>
    <col min="3" max="3" width="11.28515625" style="8" customWidth="1"/>
    <col min="4" max="4" width="11.5703125" style="8" customWidth="1"/>
    <col min="5" max="6" width="10.5703125" style="8" customWidth="1"/>
    <col min="7" max="7" width="26.85546875" style="10" customWidth="1"/>
    <col min="8" max="8" width="9.140625" style="8"/>
    <col min="9" max="9" width="11.7109375" style="8" customWidth="1"/>
    <col min="10" max="10" width="10.140625" style="8" customWidth="1"/>
    <col min="11" max="11" width="10.7109375" style="8" customWidth="1"/>
    <col min="12" max="14" width="10.5703125" style="8" customWidth="1"/>
    <col min="15" max="15" width="22" style="10" customWidth="1"/>
    <col min="16" max="16" width="9.140625" style="8"/>
    <col min="17" max="17" width="11.42578125" style="8" customWidth="1"/>
    <col min="18" max="18" width="11.5703125" style="8" customWidth="1"/>
    <col min="19" max="19" width="11.85546875" style="8" customWidth="1"/>
    <col min="20" max="20" width="12" style="8" customWidth="1"/>
    <col min="21" max="21" width="10" style="8" customWidth="1"/>
    <col min="22" max="22" width="23.28515625" style="10" customWidth="1"/>
    <col min="23" max="23" width="9.140625" style="8"/>
    <col min="24" max="24" width="25.7109375" style="10" customWidth="1"/>
    <col min="25" max="25" width="21.85546875" style="10" customWidth="1"/>
    <col min="26" max="16384" width="9.140625" style="8"/>
  </cols>
  <sheetData>
    <row r="1" spans="2:25">
      <c r="C1" s="66" t="s">
        <v>5</v>
      </c>
      <c r="D1" s="66"/>
      <c r="E1" s="66"/>
      <c r="F1" s="66"/>
      <c r="G1" s="66"/>
      <c r="I1" s="67" t="s">
        <v>7</v>
      </c>
      <c r="J1" s="67"/>
      <c r="K1" s="67"/>
      <c r="L1" s="67"/>
      <c r="M1" s="67"/>
      <c r="N1" s="67"/>
      <c r="O1" s="67"/>
      <c r="Q1" s="68" t="s">
        <v>8</v>
      </c>
      <c r="R1" s="68"/>
      <c r="S1" s="68"/>
      <c r="T1" s="68"/>
      <c r="U1" s="68"/>
      <c r="V1" s="68"/>
      <c r="X1" s="69" t="s">
        <v>11</v>
      </c>
      <c r="Y1" s="69"/>
    </row>
    <row r="2" spans="2:25" s="9" customFormat="1" ht="45">
      <c r="B2" s="6" t="s">
        <v>0</v>
      </c>
      <c r="C2" s="2" t="s">
        <v>1</v>
      </c>
      <c r="D2" s="2" t="s">
        <v>2</v>
      </c>
      <c r="E2" s="2" t="s">
        <v>3</v>
      </c>
      <c r="F2" s="2" t="s">
        <v>280</v>
      </c>
      <c r="G2" s="2" t="s">
        <v>4</v>
      </c>
      <c r="I2" s="3" t="s">
        <v>6</v>
      </c>
      <c r="J2" s="3" t="s">
        <v>1</v>
      </c>
      <c r="K2" s="3" t="s">
        <v>2</v>
      </c>
      <c r="L2" s="3" t="s">
        <v>3</v>
      </c>
      <c r="M2" s="3" t="s">
        <v>280</v>
      </c>
      <c r="N2" s="3" t="s">
        <v>15</v>
      </c>
      <c r="O2" s="3" t="s">
        <v>4</v>
      </c>
      <c r="Q2" s="5" t="s">
        <v>1</v>
      </c>
      <c r="R2" s="5" t="s">
        <v>2</v>
      </c>
      <c r="S2" s="5" t="s">
        <v>3</v>
      </c>
      <c r="T2" s="5" t="s">
        <v>280</v>
      </c>
      <c r="U2" s="5" t="s">
        <v>15</v>
      </c>
      <c r="V2" s="5" t="s">
        <v>4</v>
      </c>
      <c r="X2" s="4" t="s">
        <v>9</v>
      </c>
      <c r="Y2" s="4" t="s">
        <v>10</v>
      </c>
    </row>
    <row r="3" spans="2:25" ht="57" customHeight="1">
      <c r="B3" s="6">
        <v>1</v>
      </c>
      <c r="C3" s="8">
        <v>0</v>
      </c>
      <c r="D3" s="8">
        <v>1</v>
      </c>
      <c r="E3" s="8">
        <v>1</v>
      </c>
      <c r="F3" s="8">
        <v>1</v>
      </c>
      <c r="G3" s="10" t="s">
        <v>12</v>
      </c>
      <c r="I3" s="8" t="s">
        <v>13</v>
      </c>
      <c r="J3" s="8">
        <v>0</v>
      </c>
      <c r="K3" s="8">
        <v>1</v>
      </c>
      <c r="L3" s="8">
        <v>1</v>
      </c>
      <c r="M3" s="8">
        <v>1</v>
      </c>
      <c r="N3" s="8">
        <v>0</v>
      </c>
      <c r="O3" s="11" t="s">
        <v>14</v>
      </c>
      <c r="Q3" s="8">
        <v>0</v>
      </c>
      <c r="R3" s="8">
        <v>1</v>
      </c>
      <c r="S3" s="8">
        <v>1</v>
      </c>
      <c r="T3" s="8">
        <v>1</v>
      </c>
      <c r="U3" s="8">
        <v>0</v>
      </c>
      <c r="V3" s="10" t="s">
        <v>16</v>
      </c>
      <c r="X3" s="11" t="s">
        <v>17</v>
      </c>
      <c r="Y3" s="11" t="s">
        <v>18</v>
      </c>
    </row>
    <row r="4" spans="2:25" ht="87.75" customHeight="1">
      <c r="B4" s="6">
        <v>1</v>
      </c>
      <c r="C4" s="8">
        <v>1</v>
      </c>
      <c r="D4" s="8">
        <v>1</v>
      </c>
      <c r="E4" s="8">
        <v>1</v>
      </c>
      <c r="F4" s="8">
        <v>1</v>
      </c>
      <c r="I4" s="8" t="s">
        <v>21</v>
      </c>
      <c r="J4" s="8">
        <v>1</v>
      </c>
      <c r="K4" s="8">
        <v>1</v>
      </c>
      <c r="L4" s="8">
        <v>1</v>
      </c>
      <c r="M4" s="8">
        <v>1</v>
      </c>
      <c r="N4" s="8">
        <v>1</v>
      </c>
      <c r="Q4" s="8">
        <v>1</v>
      </c>
      <c r="R4" s="8">
        <v>1</v>
      </c>
      <c r="S4" s="8">
        <v>1</v>
      </c>
      <c r="T4" s="8">
        <v>1</v>
      </c>
      <c r="U4" s="8">
        <v>1</v>
      </c>
      <c r="Y4" s="10" t="s">
        <v>22</v>
      </c>
    </row>
    <row r="5" spans="2:25" ht="135">
      <c r="B5" s="6">
        <v>1</v>
      </c>
      <c r="C5" s="8">
        <v>0</v>
      </c>
      <c r="D5" s="8">
        <v>0</v>
      </c>
      <c r="E5" s="8">
        <v>1</v>
      </c>
      <c r="F5" s="8">
        <v>1</v>
      </c>
      <c r="G5" s="10" t="s">
        <v>23</v>
      </c>
      <c r="J5" s="8">
        <v>1</v>
      </c>
      <c r="K5" s="8">
        <v>1</v>
      </c>
      <c r="L5" s="8">
        <v>1</v>
      </c>
      <c r="M5" s="8">
        <v>1</v>
      </c>
      <c r="N5" s="8">
        <v>1</v>
      </c>
      <c r="Q5" s="8">
        <v>1</v>
      </c>
      <c r="R5" s="8">
        <v>1</v>
      </c>
      <c r="S5" s="8">
        <v>1</v>
      </c>
      <c r="T5" s="8">
        <v>1</v>
      </c>
      <c r="U5" s="8">
        <v>1</v>
      </c>
      <c r="X5" s="11" t="s">
        <v>24</v>
      </c>
      <c r="Y5" s="10" t="s">
        <v>25</v>
      </c>
    </row>
    <row r="6" spans="2:25" ht="150">
      <c r="B6" s="6">
        <v>1</v>
      </c>
      <c r="C6" s="8">
        <v>1</v>
      </c>
      <c r="D6" s="8">
        <v>1</v>
      </c>
      <c r="E6" s="8">
        <v>1</v>
      </c>
      <c r="F6" s="8">
        <v>1</v>
      </c>
      <c r="I6" s="10" t="s">
        <v>26</v>
      </c>
      <c r="J6" s="8">
        <v>1</v>
      </c>
      <c r="K6" s="8">
        <v>1</v>
      </c>
      <c r="L6" s="8">
        <v>1</v>
      </c>
      <c r="M6" s="8">
        <v>1</v>
      </c>
      <c r="N6" s="8">
        <v>1</v>
      </c>
      <c r="O6" s="10" t="s">
        <v>27</v>
      </c>
      <c r="Q6" s="8">
        <v>1</v>
      </c>
      <c r="R6" s="8">
        <v>1</v>
      </c>
      <c r="S6" s="8">
        <v>1</v>
      </c>
      <c r="T6" s="8">
        <v>1</v>
      </c>
      <c r="U6" s="8">
        <v>1</v>
      </c>
      <c r="X6" s="10" t="s">
        <v>28</v>
      </c>
      <c r="Y6" s="10" t="s">
        <v>29</v>
      </c>
    </row>
    <row r="7" spans="2:25" ht="30">
      <c r="B7" s="6">
        <v>1</v>
      </c>
      <c r="C7" s="8">
        <v>1</v>
      </c>
      <c r="D7" s="8">
        <v>1</v>
      </c>
      <c r="E7" s="8">
        <v>1</v>
      </c>
      <c r="F7" s="8">
        <v>1</v>
      </c>
      <c r="J7" s="8">
        <v>1</v>
      </c>
      <c r="K7" s="8">
        <v>1</v>
      </c>
      <c r="L7" s="8">
        <v>1</v>
      </c>
      <c r="M7" s="8">
        <v>1</v>
      </c>
      <c r="N7" s="8">
        <v>1</v>
      </c>
      <c r="Q7" s="8">
        <v>1</v>
      </c>
      <c r="R7" s="8">
        <v>1</v>
      </c>
      <c r="S7" s="8">
        <v>1</v>
      </c>
      <c r="T7" s="8">
        <v>1</v>
      </c>
      <c r="U7" s="8">
        <v>1</v>
      </c>
      <c r="Y7" s="10" t="s">
        <v>30</v>
      </c>
    </row>
    <row r="8" spans="2:25">
      <c r="B8" s="6">
        <v>1</v>
      </c>
      <c r="C8" s="8" t="s">
        <v>31</v>
      </c>
      <c r="D8" s="8" t="s">
        <v>31</v>
      </c>
      <c r="E8" s="8" t="s">
        <v>31</v>
      </c>
      <c r="F8" s="8" t="s">
        <v>31</v>
      </c>
      <c r="I8" s="8" t="s">
        <v>60</v>
      </c>
      <c r="J8" s="8">
        <v>1</v>
      </c>
      <c r="K8" s="8">
        <v>1</v>
      </c>
      <c r="L8" s="8">
        <v>1</v>
      </c>
      <c r="M8" s="8">
        <v>1</v>
      </c>
      <c r="N8" s="8">
        <v>1</v>
      </c>
      <c r="Q8" s="8" t="s">
        <v>31</v>
      </c>
      <c r="R8" s="8" t="s">
        <v>31</v>
      </c>
      <c r="S8" s="8" t="s">
        <v>31</v>
      </c>
      <c r="T8" s="8" t="s">
        <v>31</v>
      </c>
      <c r="U8" s="8" t="s">
        <v>31</v>
      </c>
    </row>
    <row r="9" spans="2:25" ht="135">
      <c r="B9" s="6">
        <v>1</v>
      </c>
      <c r="C9" s="8">
        <v>1</v>
      </c>
      <c r="D9" s="8">
        <v>1</v>
      </c>
      <c r="E9" s="8">
        <v>1</v>
      </c>
      <c r="F9" s="8">
        <v>1</v>
      </c>
      <c r="I9" s="8" t="s">
        <v>63</v>
      </c>
      <c r="J9" s="8">
        <v>1</v>
      </c>
      <c r="K9" s="8">
        <v>1</v>
      </c>
      <c r="L9" s="8">
        <v>1</v>
      </c>
      <c r="M9" s="8">
        <v>1</v>
      </c>
      <c r="N9" s="8">
        <v>1</v>
      </c>
      <c r="Q9" s="8">
        <v>1</v>
      </c>
      <c r="R9" s="8">
        <v>1</v>
      </c>
      <c r="S9" s="8">
        <v>1</v>
      </c>
      <c r="T9" s="8">
        <v>1</v>
      </c>
      <c r="U9" s="8">
        <v>1</v>
      </c>
      <c r="X9" s="10" t="s">
        <v>64</v>
      </c>
    </row>
    <row r="10" spans="2:25">
      <c r="B10" s="6">
        <v>1</v>
      </c>
      <c r="C10" s="8">
        <v>1</v>
      </c>
      <c r="D10" s="8">
        <v>1</v>
      </c>
      <c r="E10" s="8">
        <v>1</v>
      </c>
      <c r="F10" s="8">
        <v>1</v>
      </c>
      <c r="J10" s="8">
        <v>1</v>
      </c>
      <c r="K10" s="8">
        <v>1</v>
      </c>
      <c r="L10" s="8">
        <v>1</v>
      </c>
      <c r="M10" s="8">
        <v>1</v>
      </c>
      <c r="N10" s="8">
        <v>1</v>
      </c>
      <c r="Q10" s="8">
        <v>1</v>
      </c>
      <c r="R10" s="8">
        <v>1</v>
      </c>
      <c r="S10" s="8">
        <v>1</v>
      </c>
      <c r="T10" s="8">
        <v>1</v>
      </c>
      <c r="U10" s="8">
        <v>1</v>
      </c>
    </row>
    <row r="11" spans="2:25" ht="120">
      <c r="B11" s="6">
        <v>1</v>
      </c>
      <c r="C11" s="8">
        <v>1</v>
      </c>
      <c r="D11" s="8">
        <v>1</v>
      </c>
      <c r="E11" s="8">
        <v>1</v>
      </c>
      <c r="F11" s="8">
        <v>1</v>
      </c>
      <c r="G11" s="10" t="s">
        <v>89</v>
      </c>
      <c r="I11" s="8" t="s">
        <v>90</v>
      </c>
      <c r="J11" s="8">
        <v>1</v>
      </c>
      <c r="K11" s="8">
        <v>1</v>
      </c>
      <c r="L11" s="8">
        <v>1</v>
      </c>
      <c r="M11" s="8">
        <v>1</v>
      </c>
      <c r="N11" s="8">
        <v>0</v>
      </c>
      <c r="O11" s="10" t="s">
        <v>91</v>
      </c>
      <c r="Q11" s="8">
        <v>1</v>
      </c>
      <c r="R11" s="8">
        <v>1</v>
      </c>
      <c r="S11" s="8">
        <v>1</v>
      </c>
      <c r="T11" s="8">
        <v>1</v>
      </c>
      <c r="U11" s="8">
        <v>1</v>
      </c>
      <c r="X11" s="10" t="s">
        <v>92</v>
      </c>
      <c r="Y11" s="11" t="s">
        <v>93</v>
      </c>
    </row>
    <row r="12" spans="2:25">
      <c r="B12" s="6">
        <v>1</v>
      </c>
      <c r="C12" s="8">
        <v>0</v>
      </c>
      <c r="D12" s="8">
        <v>1</v>
      </c>
      <c r="E12" s="8">
        <v>1</v>
      </c>
      <c r="F12" s="8">
        <v>1</v>
      </c>
      <c r="I12" s="8" t="s">
        <v>110</v>
      </c>
      <c r="J12" s="8">
        <v>0</v>
      </c>
      <c r="K12" s="8">
        <v>1</v>
      </c>
      <c r="L12" s="8">
        <v>1</v>
      </c>
      <c r="M12" s="8">
        <v>1</v>
      </c>
      <c r="N12" s="8">
        <v>1</v>
      </c>
      <c r="Q12" s="8">
        <v>0</v>
      </c>
      <c r="R12" s="8">
        <v>1</v>
      </c>
      <c r="S12" s="8">
        <v>1</v>
      </c>
      <c r="T12" s="8">
        <v>1</v>
      </c>
      <c r="U12" s="8">
        <v>1</v>
      </c>
      <c r="Y12" s="10" t="s">
        <v>111</v>
      </c>
    </row>
    <row r="13" spans="2:25" ht="60">
      <c r="B13" s="6">
        <v>1</v>
      </c>
      <c r="C13" s="8">
        <v>1</v>
      </c>
      <c r="D13" s="8">
        <v>1</v>
      </c>
      <c r="E13" s="8">
        <v>1</v>
      </c>
      <c r="F13" s="8">
        <v>1</v>
      </c>
      <c r="G13" s="10" t="s">
        <v>113</v>
      </c>
      <c r="J13" s="8">
        <v>1</v>
      </c>
      <c r="K13" s="8">
        <v>1</v>
      </c>
      <c r="L13" s="8">
        <v>1</v>
      </c>
      <c r="M13" s="8">
        <v>1</v>
      </c>
      <c r="N13" s="8">
        <v>1</v>
      </c>
      <c r="O13" s="10" t="s">
        <v>114</v>
      </c>
      <c r="Q13" s="8">
        <v>1</v>
      </c>
      <c r="R13" s="8">
        <v>1</v>
      </c>
      <c r="S13" s="8">
        <v>1</v>
      </c>
      <c r="T13" s="8">
        <v>1</v>
      </c>
      <c r="U13" s="8">
        <v>1</v>
      </c>
      <c r="X13" s="10" t="s">
        <v>115</v>
      </c>
      <c r="Y13" s="10" t="s">
        <v>116</v>
      </c>
    </row>
    <row r="14" spans="2:25" ht="75">
      <c r="B14" s="6">
        <v>1</v>
      </c>
      <c r="C14" s="8">
        <v>1</v>
      </c>
      <c r="D14" s="8">
        <v>0</v>
      </c>
      <c r="E14" s="8">
        <v>1</v>
      </c>
      <c r="F14" s="8">
        <v>1</v>
      </c>
      <c r="J14" s="8">
        <v>1</v>
      </c>
      <c r="K14" s="8">
        <v>1</v>
      </c>
      <c r="L14" s="8">
        <v>1</v>
      </c>
      <c r="M14" s="8">
        <v>1</v>
      </c>
      <c r="N14" s="8">
        <v>1</v>
      </c>
      <c r="Q14" s="8">
        <v>1</v>
      </c>
      <c r="R14" s="8">
        <v>0</v>
      </c>
      <c r="S14" s="8">
        <v>0</v>
      </c>
      <c r="T14" s="8">
        <v>1</v>
      </c>
      <c r="U14" s="8">
        <v>1</v>
      </c>
      <c r="X14" s="10" t="s">
        <v>128</v>
      </c>
      <c r="Y14" s="10" t="s">
        <v>129</v>
      </c>
    </row>
    <row r="15" spans="2:25" ht="45">
      <c r="B15" s="6">
        <v>1</v>
      </c>
      <c r="C15" s="8">
        <v>1</v>
      </c>
      <c r="D15" s="8">
        <v>1</v>
      </c>
      <c r="E15" s="8">
        <v>1</v>
      </c>
      <c r="F15" s="8">
        <v>1</v>
      </c>
      <c r="I15" s="10" t="s">
        <v>130</v>
      </c>
      <c r="J15" s="8">
        <v>1</v>
      </c>
      <c r="K15" s="8">
        <v>1</v>
      </c>
      <c r="L15" s="8">
        <v>1</v>
      </c>
      <c r="M15" s="8">
        <v>1</v>
      </c>
      <c r="N15" s="8">
        <v>1</v>
      </c>
      <c r="Q15" s="8">
        <v>1</v>
      </c>
      <c r="R15" s="8">
        <v>1</v>
      </c>
      <c r="S15" s="8">
        <v>1</v>
      </c>
      <c r="T15" s="8">
        <v>1</v>
      </c>
      <c r="U15" s="8">
        <v>1</v>
      </c>
      <c r="Y15" s="10" t="s">
        <v>131</v>
      </c>
    </row>
    <row r="16" spans="2:25" ht="57">
      <c r="B16" s="6">
        <v>1</v>
      </c>
      <c r="C16" s="8">
        <v>0</v>
      </c>
      <c r="D16" s="8">
        <v>1</v>
      </c>
      <c r="E16" s="8">
        <v>1</v>
      </c>
      <c r="F16" s="8">
        <v>1</v>
      </c>
      <c r="G16" s="11" t="s">
        <v>135</v>
      </c>
      <c r="I16" s="8" t="s">
        <v>21</v>
      </c>
      <c r="J16" s="8">
        <v>0</v>
      </c>
      <c r="K16" s="8">
        <v>1</v>
      </c>
      <c r="L16" s="8">
        <v>1</v>
      </c>
      <c r="M16" s="8">
        <v>1</v>
      </c>
      <c r="N16" s="8">
        <v>0</v>
      </c>
      <c r="O16" s="10" t="s">
        <v>136</v>
      </c>
      <c r="Q16" s="8" t="s">
        <v>31</v>
      </c>
      <c r="R16" s="8" t="s">
        <v>31</v>
      </c>
      <c r="S16" s="8" t="s">
        <v>31</v>
      </c>
      <c r="T16" s="8" t="s">
        <v>31</v>
      </c>
      <c r="U16" s="8" t="s">
        <v>31</v>
      </c>
      <c r="Y16" s="10" t="s">
        <v>137</v>
      </c>
    </row>
    <row r="17" spans="2:25" ht="60">
      <c r="B17" s="6">
        <v>1</v>
      </c>
      <c r="C17" s="8">
        <v>0</v>
      </c>
      <c r="D17" s="8">
        <v>1</v>
      </c>
      <c r="E17" s="8">
        <v>1</v>
      </c>
      <c r="F17" s="8">
        <v>1</v>
      </c>
      <c r="G17" s="10" t="s">
        <v>138</v>
      </c>
      <c r="I17" s="10" t="s">
        <v>139</v>
      </c>
      <c r="J17" s="8">
        <v>0</v>
      </c>
      <c r="K17" s="8">
        <v>1</v>
      </c>
      <c r="L17" s="8">
        <v>1</v>
      </c>
      <c r="M17" s="8">
        <v>1</v>
      </c>
      <c r="N17" s="8">
        <v>1</v>
      </c>
      <c r="Q17" s="8">
        <v>0</v>
      </c>
      <c r="R17" s="8">
        <v>1</v>
      </c>
      <c r="S17" s="8">
        <v>1</v>
      </c>
      <c r="T17" s="8">
        <v>1</v>
      </c>
      <c r="U17" s="8">
        <v>1</v>
      </c>
      <c r="Y17" s="11" t="s">
        <v>140</v>
      </c>
    </row>
    <row r="18" spans="2:25" ht="90">
      <c r="B18" s="6">
        <v>1</v>
      </c>
      <c r="C18" s="8">
        <v>1</v>
      </c>
      <c r="D18" s="8">
        <v>0</v>
      </c>
      <c r="E18" s="8">
        <v>1</v>
      </c>
      <c r="F18" s="8">
        <v>1</v>
      </c>
      <c r="I18" s="10" t="s">
        <v>141</v>
      </c>
      <c r="J18" s="8">
        <v>1</v>
      </c>
      <c r="K18" s="8">
        <v>0</v>
      </c>
      <c r="L18" s="8">
        <v>1</v>
      </c>
      <c r="M18" s="8">
        <v>1</v>
      </c>
      <c r="N18" s="8">
        <v>1</v>
      </c>
      <c r="O18" s="10" t="s">
        <v>142</v>
      </c>
      <c r="Q18" s="8">
        <v>1</v>
      </c>
      <c r="R18" s="8">
        <v>1</v>
      </c>
      <c r="S18" s="8">
        <v>1</v>
      </c>
      <c r="T18" s="8">
        <v>1</v>
      </c>
      <c r="U18" s="8">
        <v>1</v>
      </c>
      <c r="X18" s="10" t="s">
        <v>143</v>
      </c>
      <c r="Y18" s="10" t="s">
        <v>144</v>
      </c>
    </row>
    <row r="19" spans="2:25" ht="120">
      <c r="B19" s="6">
        <v>1</v>
      </c>
      <c r="C19" s="8">
        <v>1</v>
      </c>
      <c r="D19" s="8">
        <v>1</v>
      </c>
      <c r="E19" s="8">
        <v>1</v>
      </c>
      <c r="F19" s="8">
        <v>1</v>
      </c>
      <c r="I19" t="s">
        <v>155</v>
      </c>
      <c r="J19" s="8">
        <v>1</v>
      </c>
      <c r="K19" s="8">
        <v>1</v>
      </c>
      <c r="L19" s="8">
        <v>1</v>
      </c>
      <c r="M19" s="8">
        <v>1</v>
      </c>
      <c r="N19" s="8">
        <v>1</v>
      </c>
      <c r="O19" s="10" t="s">
        <v>156</v>
      </c>
      <c r="Q19" s="8">
        <v>1</v>
      </c>
      <c r="R19" s="8">
        <v>1</v>
      </c>
      <c r="S19" s="8">
        <v>1</v>
      </c>
      <c r="T19" s="8">
        <v>1</v>
      </c>
      <c r="U19" s="8">
        <v>1</v>
      </c>
      <c r="X19" s="10" t="s">
        <v>157</v>
      </c>
      <c r="Y19" s="10" t="s">
        <v>158</v>
      </c>
    </row>
    <row r="20" spans="2:25" ht="45">
      <c r="B20" s="6">
        <v>1</v>
      </c>
      <c r="C20" s="8">
        <v>1</v>
      </c>
      <c r="D20" s="8">
        <v>1</v>
      </c>
      <c r="E20" s="8">
        <v>1</v>
      </c>
      <c r="F20" s="8">
        <v>1</v>
      </c>
      <c r="I20" s="10" t="s">
        <v>164</v>
      </c>
      <c r="J20" s="8">
        <v>1</v>
      </c>
      <c r="K20" s="8">
        <v>0</v>
      </c>
      <c r="L20" s="8">
        <v>1</v>
      </c>
      <c r="M20" s="8">
        <v>1</v>
      </c>
      <c r="N20" s="8">
        <v>1</v>
      </c>
      <c r="O20" s="10" t="s">
        <v>165</v>
      </c>
      <c r="Q20" s="8">
        <v>1</v>
      </c>
      <c r="R20" s="8">
        <v>1</v>
      </c>
      <c r="S20" s="8">
        <v>1</v>
      </c>
      <c r="T20" s="8">
        <v>1</v>
      </c>
      <c r="U20" s="8">
        <v>1</v>
      </c>
      <c r="X20" s="10" t="s">
        <v>166</v>
      </c>
      <c r="Y20" s="10" t="s">
        <v>163</v>
      </c>
    </row>
    <row r="21" spans="2:25" ht="60">
      <c r="B21" s="6">
        <v>1</v>
      </c>
      <c r="C21" s="8">
        <v>1</v>
      </c>
      <c r="D21" s="8">
        <v>1</v>
      </c>
      <c r="E21" s="8">
        <v>1</v>
      </c>
      <c r="F21" s="8">
        <v>1</v>
      </c>
      <c r="I21" s="8" t="s">
        <v>13</v>
      </c>
      <c r="J21" s="8">
        <v>1</v>
      </c>
      <c r="K21" s="8">
        <v>1</v>
      </c>
      <c r="L21" s="8">
        <v>1</v>
      </c>
      <c r="M21" s="8">
        <v>1</v>
      </c>
      <c r="N21" s="8">
        <v>1</v>
      </c>
      <c r="Q21" s="8">
        <v>1</v>
      </c>
      <c r="R21" s="8">
        <v>1</v>
      </c>
      <c r="S21" s="8">
        <v>1</v>
      </c>
      <c r="T21" s="8">
        <v>1</v>
      </c>
      <c r="U21" s="8">
        <v>1</v>
      </c>
      <c r="X21" s="10" t="s">
        <v>167</v>
      </c>
      <c r="Y21" s="10" t="s">
        <v>168</v>
      </c>
    </row>
    <row r="22" spans="2:25" ht="45">
      <c r="B22" s="6">
        <v>1</v>
      </c>
      <c r="C22" s="8">
        <v>1</v>
      </c>
      <c r="D22" s="8">
        <v>1</v>
      </c>
      <c r="E22" s="8">
        <v>1</v>
      </c>
      <c r="F22" s="8">
        <v>1</v>
      </c>
      <c r="I22" s="8" t="s">
        <v>21</v>
      </c>
      <c r="J22" s="8">
        <v>0</v>
      </c>
      <c r="K22" s="8">
        <v>1</v>
      </c>
      <c r="L22" s="8">
        <v>1</v>
      </c>
      <c r="M22" s="8">
        <v>1</v>
      </c>
      <c r="N22" s="8">
        <v>1</v>
      </c>
      <c r="O22" s="10" t="s">
        <v>182</v>
      </c>
      <c r="Q22" s="8">
        <v>1</v>
      </c>
      <c r="R22" s="8">
        <v>1</v>
      </c>
      <c r="S22" s="8">
        <v>1</v>
      </c>
      <c r="T22" s="8">
        <v>1</v>
      </c>
      <c r="U22" s="8">
        <v>1</v>
      </c>
      <c r="Y22" s="10" t="s">
        <v>183</v>
      </c>
    </row>
    <row r="23" spans="2:25" ht="30">
      <c r="B23" s="6">
        <v>1</v>
      </c>
      <c r="C23" s="8">
        <v>1</v>
      </c>
      <c r="D23" s="8">
        <v>1</v>
      </c>
      <c r="E23" s="8" t="s">
        <v>31</v>
      </c>
      <c r="F23" s="8">
        <v>1</v>
      </c>
      <c r="I23" s="1" t="s">
        <v>209</v>
      </c>
      <c r="J23" s="8">
        <v>1</v>
      </c>
      <c r="K23" s="8">
        <v>1</v>
      </c>
      <c r="L23" s="8">
        <v>1</v>
      </c>
      <c r="M23" s="8">
        <v>1</v>
      </c>
      <c r="N23" s="8">
        <v>1</v>
      </c>
      <c r="Q23" s="8" t="s">
        <v>31</v>
      </c>
      <c r="R23" s="8" t="s">
        <v>31</v>
      </c>
      <c r="S23" s="8" t="s">
        <v>31</v>
      </c>
      <c r="T23" s="8" t="s">
        <v>31</v>
      </c>
      <c r="U23" s="8" t="s">
        <v>31</v>
      </c>
      <c r="Y23" s="10" t="s">
        <v>210</v>
      </c>
    </row>
    <row r="24" spans="2:25" ht="185.25">
      <c r="B24" s="6">
        <v>1</v>
      </c>
      <c r="C24" s="8">
        <v>1</v>
      </c>
      <c r="D24" s="8">
        <v>1</v>
      </c>
      <c r="E24" s="8">
        <v>1</v>
      </c>
      <c r="F24" s="8">
        <v>1</v>
      </c>
      <c r="I24" s="10" t="s">
        <v>214</v>
      </c>
      <c r="J24" s="8">
        <v>1</v>
      </c>
      <c r="K24" s="8">
        <v>1</v>
      </c>
      <c r="L24" s="8">
        <v>1</v>
      </c>
      <c r="M24" s="8">
        <v>1</v>
      </c>
      <c r="N24" s="8">
        <v>1</v>
      </c>
      <c r="O24" s="11" t="s">
        <v>215</v>
      </c>
      <c r="Q24" s="10" t="s">
        <v>31</v>
      </c>
      <c r="R24" s="8" t="s">
        <v>31</v>
      </c>
      <c r="S24" s="8" t="s">
        <v>31</v>
      </c>
      <c r="T24" s="8" t="s">
        <v>31</v>
      </c>
      <c r="U24" s="8" t="s">
        <v>31</v>
      </c>
      <c r="V24" s="10" t="s">
        <v>216</v>
      </c>
      <c r="X24" s="10" t="s">
        <v>217</v>
      </c>
      <c r="Y24" s="11" t="s">
        <v>212</v>
      </c>
    </row>
    <row r="25" spans="2:25" ht="409.5">
      <c r="B25" s="6">
        <v>1</v>
      </c>
      <c r="C25" s="8">
        <v>1</v>
      </c>
      <c r="D25" s="8">
        <v>1</v>
      </c>
      <c r="E25" s="8">
        <v>1</v>
      </c>
      <c r="F25" s="8">
        <v>1</v>
      </c>
      <c r="I25" s="10" t="s">
        <v>223</v>
      </c>
      <c r="J25" s="8">
        <v>1</v>
      </c>
      <c r="K25" s="8">
        <v>0</v>
      </c>
      <c r="L25" s="8">
        <v>1</v>
      </c>
      <c r="M25" s="8">
        <v>1</v>
      </c>
      <c r="N25" s="8">
        <v>1</v>
      </c>
      <c r="O25" s="10" t="s">
        <v>224</v>
      </c>
      <c r="Q25" s="8" t="s">
        <v>31</v>
      </c>
      <c r="R25" s="8" t="s">
        <v>31</v>
      </c>
      <c r="S25" s="8" t="s">
        <v>31</v>
      </c>
      <c r="T25" s="8" t="s">
        <v>31</v>
      </c>
      <c r="U25" s="8" t="s">
        <v>31</v>
      </c>
      <c r="V25" s="10" t="s">
        <v>225</v>
      </c>
      <c r="X25" s="10" t="s">
        <v>226</v>
      </c>
      <c r="Y25" s="11" t="s">
        <v>227</v>
      </c>
    </row>
    <row r="26" spans="2:25" ht="60">
      <c r="B26" s="6">
        <v>1</v>
      </c>
      <c r="C26" s="8">
        <v>1</v>
      </c>
      <c r="D26" s="8">
        <v>1</v>
      </c>
      <c r="E26" s="8">
        <v>0</v>
      </c>
      <c r="F26" s="8" t="s">
        <v>31</v>
      </c>
      <c r="G26" s="10" t="s">
        <v>245</v>
      </c>
      <c r="J26" s="8">
        <v>1</v>
      </c>
      <c r="K26" s="8">
        <v>1</v>
      </c>
      <c r="L26" s="8">
        <v>1</v>
      </c>
      <c r="M26" s="8">
        <v>0</v>
      </c>
      <c r="N26" s="8">
        <v>1</v>
      </c>
      <c r="Q26" s="8">
        <v>1</v>
      </c>
      <c r="R26" s="8">
        <v>1</v>
      </c>
      <c r="S26" s="8">
        <v>1</v>
      </c>
      <c r="T26" s="8">
        <v>0</v>
      </c>
      <c r="U26" s="8">
        <v>1</v>
      </c>
      <c r="V26" s="10" t="s">
        <v>245</v>
      </c>
    </row>
    <row r="27" spans="2:25" ht="57">
      <c r="B27" s="6">
        <v>1</v>
      </c>
      <c r="C27" s="8">
        <v>1</v>
      </c>
      <c r="D27" s="8">
        <v>1</v>
      </c>
      <c r="E27" s="8">
        <v>0</v>
      </c>
      <c r="F27" s="8">
        <v>1</v>
      </c>
      <c r="J27" s="8">
        <v>1</v>
      </c>
      <c r="K27" s="8">
        <v>0</v>
      </c>
      <c r="L27" s="8">
        <v>1</v>
      </c>
      <c r="M27" s="8">
        <v>1</v>
      </c>
      <c r="N27" s="8">
        <v>0</v>
      </c>
      <c r="O27" s="10" t="s">
        <v>246</v>
      </c>
      <c r="Q27" s="8">
        <v>1</v>
      </c>
      <c r="R27" s="8">
        <v>0</v>
      </c>
      <c r="S27" s="8">
        <v>1</v>
      </c>
      <c r="T27" s="8">
        <v>1</v>
      </c>
      <c r="U27" s="8">
        <v>1</v>
      </c>
      <c r="V27" s="11" t="s">
        <v>247</v>
      </c>
    </row>
    <row r="28" spans="2:25" ht="105">
      <c r="B28" s="6">
        <v>1</v>
      </c>
      <c r="C28" s="8">
        <v>1</v>
      </c>
      <c r="D28" s="8">
        <v>1</v>
      </c>
      <c r="E28" s="8">
        <v>1</v>
      </c>
      <c r="F28" s="8">
        <v>1</v>
      </c>
      <c r="I28" s="10" t="s">
        <v>248</v>
      </c>
      <c r="J28" s="8">
        <v>1</v>
      </c>
      <c r="K28" s="8">
        <v>1</v>
      </c>
      <c r="L28" s="8">
        <v>1</v>
      </c>
      <c r="M28" s="8">
        <v>1</v>
      </c>
      <c r="N28" s="8">
        <v>1</v>
      </c>
      <c r="O28" s="11" t="s">
        <v>249</v>
      </c>
      <c r="Q28" s="8">
        <v>1</v>
      </c>
      <c r="R28" s="8">
        <v>1</v>
      </c>
      <c r="S28" s="8">
        <v>1</v>
      </c>
      <c r="T28" s="8">
        <v>1</v>
      </c>
      <c r="U28" s="8">
        <v>1</v>
      </c>
      <c r="V28" s="10" t="s">
        <v>250</v>
      </c>
      <c r="Y28" s="11" t="s">
        <v>251</v>
      </c>
    </row>
    <row r="29" spans="2:25">
      <c r="B29" s="6">
        <v>2</v>
      </c>
      <c r="C29" s="8">
        <v>1</v>
      </c>
      <c r="D29" s="8">
        <v>1</v>
      </c>
      <c r="E29" s="8">
        <v>1</v>
      </c>
      <c r="F29" s="8">
        <v>1</v>
      </c>
      <c r="J29" s="8">
        <v>1</v>
      </c>
      <c r="K29" s="8">
        <v>1</v>
      </c>
      <c r="L29" s="8">
        <v>1</v>
      </c>
      <c r="M29" s="8">
        <v>1</v>
      </c>
      <c r="N29" s="8">
        <v>1</v>
      </c>
      <c r="Q29" s="8">
        <v>1</v>
      </c>
      <c r="R29" s="8">
        <v>1</v>
      </c>
      <c r="S29" s="8">
        <v>1</v>
      </c>
      <c r="T29" s="8">
        <v>1</v>
      </c>
      <c r="U29" s="8">
        <v>1</v>
      </c>
    </row>
    <row r="30" spans="2:25" ht="30">
      <c r="B30" s="6">
        <v>2</v>
      </c>
      <c r="C30" s="8">
        <v>0</v>
      </c>
      <c r="D30" s="8">
        <v>1</v>
      </c>
      <c r="E30" s="8">
        <v>1</v>
      </c>
      <c r="F30" s="8">
        <v>1</v>
      </c>
      <c r="G30" s="1" t="s">
        <v>85</v>
      </c>
      <c r="I30" s="8" t="s">
        <v>86</v>
      </c>
      <c r="J30" s="8">
        <v>0</v>
      </c>
      <c r="K30" s="8">
        <v>1</v>
      </c>
      <c r="L30" s="8">
        <v>1</v>
      </c>
      <c r="M30" s="8">
        <v>1</v>
      </c>
      <c r="N30" s="8">
        <v>1</v>
      </c>
      <c r="Q30" s="8">
        <v>0</v>
      </c>
      <c r="R30" s="8">
        <v>1</v>
      </c>
      <c r="S30" s="8">
        <v>1</v>
      </c>
      <c r="T30" s="8">
        <v>1</v>
      </c>
      <c r="U30" s="8">
        <v>1</v>
      </c>
      <c r="X30" s="10" t="s">
        <v>87</v>
      </c>
      <c r="Y30" s="10" t="s">
        <v>88</v>
      </c>
    </row>
    <row r="31" spans="2:25" ht="90">
      <c r="B31" s="6">
        <v>2</v>
      </c>
      <c r="C31" s="8">
        <v>1</v>
      </c>
      <c r="D31" s="8">
        <v>1</v>
      </c>
      <c r="E31" s="8">
        <v>1</v>
      </c>
      <c r="F31" s="8">
        <v>1</v>
      </c>
      <c r="J31" s="8">
        <v>1</v>
      </c>
      <c r="K31" s="8">
        <v>1</v>
      </c>
      <c r="L31" s="8">
        <v>1</v>
      </c>
      <c r="M31" s="8">
        <v>1</v>
      </c>
      <c r="N31" s="8">
        <v>1</v>
      </c>
      <c r="O31" s="10" t="s">
        <v>98</v>
      </c>
      <c r="Q31" s="8">
        <v>1</v>
      </c>
      <c r="R31" s="8">
        <v>1</v>
      </c>
      <c r="S31" s="8">
        <v>1</v>
      </c>
      <c r="T31" s="8">
        <v>1</v>
      </c>
      <c r="U31" s="8">
        <v>1</v>
      </c>
      <c r="X31" s="10" t="s">
        <v>99</v>
      </c>
      <c r="Y31" s="10" t="s">
        <v>100</v>
      </c>
    </row>
    <row r="32" spans="2:25" ht="42.75">
      <c r="B32" s="6">
        <v>2</v>
      </c>
      <c r="C32" s="8">
        <v>1</v>
      </c>
      <c r="D32" s="8">
        <v>1</v>
      </c>
      <c r="E32" s="8">
        <v>1</v>
      </c>
      <c r="F32" s="8">
        <v>1</v>
      </c>
      <c r="G32" s="10">
        <v>1</v>
      </c>
      <c r="J32" s="8">
        <v>1</v>
      </c>
      <c r="K32" s="8">
        <v>1</v>
      </c>
      <c r="L32" s="8">
        <v>1</v>
      </c>
      <c r="M32" s="8">
        <v>1</v>
      </c>
      <c r="N32" s="8">
        <v>1</v>
      </c>
      <c r="Q32" s="8">
        <v>1</v>
      </c>
      <c r="R32" s="8">
        <v>1</v>
      </c>
      <c r="S32" s="8">
        <v>1</v>
      </c>
      <c r="T32" s="8">
        <v>1</v>
      </c>
      <c r="U32" s="8">
        <v>1</v>
      </c>
      <c r="Y32" s="11" t="s">
        <v>235</v>
      </c>
    </row>
    <row r="33" spans="2:25" ht="90">
      <c r="B33" s="6">
        <v>3</v>
      </c>
      <c r="C33" s="8">
        <v>1</v>
      </c>
      <c r="D33" s="8">
        <v>1</v>
      </c>
      <c r="E33" s="8">
        <v>1</v>
      </c>
      <c r="F33" s="8">
        <v>1</v>
      </c>
      <c r="J33" s="8">
        <v>0</v>
      </c>
      <c r="K33" s="8">
        <v>1</v>
      </c>
      <c r="L33" s="8">
        <v>1</v>
      </c>
      <c r="M33" s="8">
        <v>1</v>
      </c>
      <c r="N33" s="8">
        <v>1</v>
      </c>
      <c r="O33" s="10" t="s">
        <v>19</v>
      </c>
      <c r="Q33" s="8">
        <v>1</v>
      </c>
      <c r="R33" s="8">
        <v>1</v>
      </c>
      <c r="S33" s="8">
        <v>1</v>
      </c>
      <c r="T33" s="8">
        <v>1</v>
      </c>
      <c r="U33" s="8">
        <v>1</v>
      </c>
      <c r="Y33" s="10" t="s">
        <v>20</v>
      </c>
    </row>
    <row r="34" spans="2:25">
      <c r="B34" s="6">
        <v>3</v>
      </c>
      <c r="C34" s="8">
        <v>1</v>
      </c>
      <c r="D34" s="8">
        <v>1</v>
      </c>
      <c r="E34" s="8">
        <v>1</v>
      </c>
      <c r="F34" s="8">
        <v>1</v>
      </c>
      <c r="J34" s="8" t="s">
        <v>31</v>
      </c>
      <c r="K34" s="8" t="s">
        <v>31</v>
      </c>
      <c r="L34" s="8" t="s">
        <v>31</v>
      </c>
      <c r="M34" s="8" t="s">
        <v>31</v>
      </c>
      <c r="N34" s="8" t="s">
        <v>31</v>
      </c>
      <c r="Q34" s="8" t="s">
        <v>31</v>
      </c>
      <c r="R34" s="8" t="s">
        <v>31</v>
      </c>
      <c r="S34" s="8" t="s">
        <v>31</v>
      </c>
      <c r="T34" s="8" t="s">
        <v>31</v>
      </c>
      <c r="U34" s="8" t="s">
        <v>31</v>
      </c>
    </row>
    <row r="35" spans="2:25" ht="135">
      <c r="B35" s="6">
        <v>3</v>
      </c>
      <c r="C35" s="8">
        <v>1</v>
      </c>
      <c r="D35" s="8">
        <v>1</v>
      </c>
      <c r="E35" s="8">
        <v>1</v>
      </c>
      <c r="F35" s="8">
        <v>1</v>
      </c>
      <c r="I35" s="8" t="s">
        <v>32</v>
      </c>
      <c r="J35" s="8">
        <v>0</v>
      </c>
      <c r="K35" s="8">
        <v>1</v>
      </c>
      <c r="L35" s="8">
        <v>1</v>
      </c>
      <c r="M35" s="8">
        <v>1</v>
      </c>
      <c r="N35" s="8">
        <v>1</v>
      </c>
      <c r="X35" s="10" t="s">
        <v>33</v>
      </c>
      <c r="Y35" s="10" t="s">
        <v>34</v>
      </c>
    </row>
    <row r="36" spans="2:25" ht="30">
      <c r="B36" s="6">
        <v>3</v>
      </c>
      <c r="C36" s="8">
        <v>1</v>
      </c>
      <c r="D36" s="8">
        <v>1</v>
      </c>
      <c r="E36" s="8">
        <v>1</v>
      </c>
      <c r="F36" s="8">
        <v>1</v>
      </c>
      <c r="I36" s="8" t="s">
        <v>56</v>
      </c>
      <c r="J36" s="8">
        <v>1</v>
      </c>
      <c r="K36" s="8">
        <v>1</v>
      </c>
      <c r="L36" s="8">
        <v>1</v>
      </c>
      <c r="M36" s="8">
        <v>1</v>
      </c>
      <c r="N36" s="8">
        <v>1</v>
      </c>
      <c r="O36" s="10" t="s">
        <v>57</v>
      </c>
      <c r="Q36" s="8">
        <v>1</v>
      </c>
      <c r="R36" s="8">
        <v>1</v>
      </c>
      <c r="S36" s="8">
        <v>1</v>
      </c>
      <c r="T36" s="8">
        <v>1</v>
      </c>
      <c r="U36" s="8">
        <v>1</v>
      </c>
      <c r="X36" s="10" t="s">
        <v>58</v>
      </c>
      <c r="Y36" s="11" t="s">
        <v>59</v>
      </c>
    </row>
    <row r="37" spans="2:25" ht="270.75">
      <c r="B37" s="6">
        <v>3</v>
      </c>
      <c r="C37" s="8">
        <v>1</v>
      </c>
      <c r="D37" s="8">
        <v>1</v>
      </c>
      <c r="E37" s="8">
        <v>1</v>
      </c>
      <c r="F37" s="8">
        <v>1</v>
      </c>
      <c r="I37" s="8" t="s">
        <v>65</v>
      </c>
      <c r="J37" s="8">
        <v>0</v>
      </c>
      <c r="K37" s="8">
        <v>1</v>
      </c>
      <c r="L37" s="8">
        <v>1</v>
      </c>
      <c r="M37" s="8">
        <v>1</v>
      </c>
      <c r="N37" s="8">
        <v>0</v>
      </c>
      <c r="O37" s="11" t="s">
        <v>66</v>
      </c>
      <c r="Q37" s="8">
        <v>1</v>
      </c>
      <c r="R37" s="8">
        <v>1</v>
      </c>
      <c r="S37" s="8">
        <v>1</v>
      </c>
      <c r="T37" s="8">
        <v>1</v>
      </c>
      <c r="U37" s="8">
        <v>1</v>
      </c>
      <c r="X37" s="11" t="s">
        <v>67</v>
      </c>
    </row>
    <row r="38" spans="2:25" ht="75">
      <c r="B38" s="6">
        <v>3</v>
      </c>
      <c r="C38" s="8">
        <v>1</v>
      </c>
      <c r="D38" s="8">
        <v>1</v>
      </c>
      <c r="E38" s="8">
        <v>1</v>
      </c>
      <c r="F38" s="8">
        <v>1</v>
      </c>
      <c r="G38" s="8" t="s">
        <v>101</v>
      </c>
      <c r="I38" s="10" t="s">
        <v>102</v>
      </c>
      <c r="J38" s="8">
        <v>1</v>
      </c>
      <c r="K38" s="8">
        <v>0</v>
      </c>
      <c r="L38" s="8">
        <v>1</v>
      </c>
      <c r="M38" s="8">
        <v>0</v>
      </c>
      <c r="N38" s="8">
        <v>1</v>
      </c>
      <c r="O38" s="11" t="s">
        <v>103</v>
      </c>
      <c r="Q38" s="8">
        <v>1</v>
      </c>
      <c r="R38" s="8">
        <v>1</v>
      </c>
      <c r="S38" s="8">
        <v>1</v>
      </c>
      <c r="T38" s="8">
        <v>1</v>
      </c>
      <c r="U38" s="8">
        <v>1</v>
      </c>
      <c r="X38" s="10" t="s">
        <v>104</v>
      </c>
      <c r="Y38" s="10" t="s">
        <v>105</v>
      </c>
    </row>
    <row r="39" spans="2:25" ht="90">
      <c r="B39" s="6">
        <v>3</v>
      </c>
      <c r="C39" s="8">
        <v>1</v>
      </c>
      <c r="D39" s="8">
        <v>0</v>
      </c>
      <c r="E39" s="8">
        <v>1</v>
      </c>
      <c r="F39" s="8">
        <v>1</v>
      </c>
      <c r="G39" s="10" t="s">
        <v>106</v>
      </c>
      <c r="I39" s="8" t="s">
        <v>107</v>
      </c>
      <c r="J39" s="8">
        <v>1</v>
      </c>
      <c r="K39" s="8">
        <v>1</v>
      </c>
      <c r="L39" s="8">
        <v>1</v>
      </c>
      <c r="M39" s="8">
        <v>1</v>
      </c>
      <c r="N39" s="8">
        <v>1</v>
      </c>
      <c r="Q39" s="8">
        <v>1</v>
      </c>
      <c r="R39" s="8">
        <v>0</v>
      </c>
      <c r="S39" s="8">
        <v>1</v>
      </c>
      <c r="T39" s="8">
        <v>1</v>
      </c>
      <c r="U39" s="8">
        <v>1</v>
      </c>
      <c r="V39" s="10" t="s">
        <v>106</v>
      </c>
      <c r="X39" s="10" t="s">
        <v>108</v>
      </c>
      <c r="Y39" s="10" t="s">
        <v>109</v>
      </c>
    </row>
    <row r="40" spans="2:25" ht="60">
      <c r="B40" s="6">
        <v>3</v>
      </c>
      <c r="C40" s="8">
        <v>1</v>
      </c>
      <c r="D40" s="8">
        <v>1</v>
      </c>
      <c r="E40" s="8">
        <v>1</v>
      </c>
      <c r="F40" s="8">
        <v>1</v>
      </c>
      <c r="J40" s="8">
        <v>0</v>
      </c>
      <c r="K40" s="8">
        <v>1</v>
      </c>
      <c r="L40" s="8">
        <v>1</v>
      </c>
      <c r="M40" s="8">
        <v>1</v>
      </c>
      <c r="N40" s="8">
        <v>1</v>
      </c>
      <c r="O40" s="10" t="s">
        <v>124</v>
      </c>
      <c r="Q40" s="8">
        <v>1</v>
      </c>
      <c r="R40" s="8">
        <v>1</v>
      </c>
      <c r="S40" s="8">
        <v>1</v>
      </c>
      <c r="T40" s="8">
        <v>1</v>
      </c>
      <c r="U40" s="8">
        <v>0</v>
      </c>
      <c r="V40" s="10" t="s">
        <v>125</v>
      </c>
      <c r="X40" s="10" t="s">
        <v>126</v>
      </c>
      <c r="Y40" s="10" t="s">
        <v>127</v>
      </c>
    </row>
    <row r="41" spans="2:25" ht="45">
      <c r="B41" s="6">
        <v>3</v>
      </c>
      <c r="C41" s="8">
        <v>1</v>
      </c>
      <c r="D41" s="8">
        <v>1</v>
      </c>
      <c r="E41" s="8">
        <v>1</v>
      </c>
      <c r="F41" s="8">
        <v>0</v>
      </c>
      <c r="G41" s="10" t="s">
        <v>145</v>
      </c>
      <c r="I41" s="8" t="s">
        <v>146</v>
      </c>
      <c r="J41" s="8">
        <v>1</v>
      </c>
      <c r="K41" s="8">
        <v>1</v>
      </c>
      <c r="L41" s="8">
        <v>1</v>
      </c>
      <c r="M41" s="8">
        <v>1</v>
      </c>
      <c r="N41" s="8">
        <v>1</v>
      </c>
      <c r="O41" s="10" t="s">
        <v>147</v>
      </c>
      <c r="Q41" s="8">
        <v>1</v>
      </c>
      <c r="R41" s="8">
        <v>1</v>
      </c>
      <c r="S41" s="8">
        <v>1</v>
      </c>
      <c r="T41" s="8">
        <v>1</v>
      </c>
      <c r="U41" s="8">
        <v>1</v>
      </c>
      <c r="Y41" s="10" t="s">
        <v>148</v>
      </c>
    </row>
    <row r="42" spans="2:25" ht="30">
      <c r="B42" s="6">
        <v>3</v>
      </c>
      <c r="C42" s="8">
        <v>1</v>
      </c>
      <c r="D42" s="8">
        <v>1</v>
      </c>
      <c r="E42" s="8">
        <v>1</v>
      </c>
      <c r="F42" s="8" t="s">
        <v>31</v>
      </c>
      <c r="G42" s="10" t="s">
        <v>152</v>
      </c>
      <c r="I42" s="10" t="s">
        <v>153</v>
      </c>
      <c r="J42" s="8">
        <v>1</v>
      </c>
      <c r="K42" s="8">
        <v>0</v>
      </c>
      <c r="L42" s="8">
        <v>1</v>
      </c>
      <c r="M42" s="8">
        <v>0</v>
      </c>
      <c r="N42" s="8">
        <v>1</v>
      </c>
      <c r="O42" s="10" t="s">
        <v>152</v>
      </c>
      <c r="Q42" s="8">
        <v>1</v>
      </c>
      <c r="R42" s="8">
        <v>1</v>
      </c>
      <c r="S42" s="8">
        <v>1</v>
      </c>
      <c r="T42" s="8">
        <v>1</v>
      </c>
      <c r="U42" s="8">
        <v>1</v>
      </c>
      <c r="Y42" s="10" t="s">
        <v>154</v>
      </c>
    </row>
    <row r="43" spans="2:25" ht="210">
      <c r="B43" s="6">
        <v>3</v>
      </c>
      <c r="C43" s="8">
        <v>1</v>
      </c>
      <c r="D43" s="8">
        <v>1</v>
      </c>
      <c r="E43" s="8">
        <v>1</v>
      </c>
      <c r="F43" s="8">
        <v>1</v>
      </c>
      <c r="I43" s="10" t="s">
        <v>169</v>
      </c>
      <c r="J43" s="8">
        <v>1</v>
      </c>
      <c r="K43" s="8">
        <v>1</v>
      </c>
      <c r="L43" s="8">
        <v>1</v>
      </c>
      <c r="M43" s="8">
        <v>1</v>
      </c>
      <c r="N43" s="8">
        <v>1</v>
      </c>
      <c r="Q43" s="8">
        <v>1</v>
      </c>
      <c r="R43" s="8">
        <v>1</v>
      </c>
      <c r="S43" s="8">
        <v>1</v>
      </c>
      <c r="T43" s="8">
        <v>1</v>
      </c>
      <c r="U43" s="8">
        <v>1</v>
      </c>
      <c r="X43" s="10" t="s">
        <v>170</v>
      </c>
    </row>
    <row r="44" spans="2:25" ht="30">
      <c r="B44" s="6">
        <v>3</v>
      </c>
      <c r="C44" s="8">
        <v>1</v>
      </c>
      <c r="D44" s="8">
        <v>1</v>
      </c>
      <c r="E44" s="8">
        <v>0</v>
      </c>
      <c r="F44" s="8">
        <v>1</v>
      </c>
      <c r="G44" s="10" t="s">
        <v>176</v>
      </c>
      <c r="J44" s="8">
        <v>1</v>
      </c>
      <c r="K44" s="8">
        <v>1</v>
      </c>
      <c r="L44" s="8">
        <v>1</v>
      </c>
      <c r="M44" s="8">
        <v>1</v>
      </c>
      <c r="N44" s="8">
        <v>1</v>
      </c>
      <c r="Q44" s="8">
        <v>1</v>
      </c>
      <c r="R44" s="8">
        <v>1</v>
      </c>
      <c r="S44" s="8">
        <v>1</v>
      </c>
      <c r="T44" s="8">
        <v>1</v>
      </c>
      <c r="U44" s="8">
        <v>0</v>
      </c>
      <c r="Y44" s="10" t="s">
        <v>177</v>
      </c>
    </row>
    <row r="45" spans="2:25" ht="120">
      <c r="B45" s="6">
        <v>3</v>
      </c>
      <c r="C45" s="8">
        <v>1</v>
      </c>
      <c r="D45" s="8">
        <v>1</v>
      </c>
      <c r="E45" s="8">
        <v>1</v>
      </c>
      <c r="F45" s="8">
        <v>1</v>
      </c>
      <c r="I45" s="10" t="s">
        <v>178</v>
      </c>
      <c r="J45" s="8">
        <v>1</v>
      </c>
      <c r="K45" s="8">
        <v>1</v>
      </c>
      <c r="L45" s="8">
        <v>1</v>
      </c>
      <c r="M45" s="8">
        <v>1</v>
      </c>
      <c r="N45" s="8">
        <v>1</v>
      </c>
      <c r="Q45" s="8">
        <v>1</v>
      </c>
      <c r="R45" s="8">
        <v>1</v>
      </c>
      <c r="S45" s="8">
        <v>1</v>
      </c>
      <c r="T45" s="8">
        <v>1</v>
      </c>
      <c r="U45" s="8">
        <v>1</v>
      </c>
      <c r="X45" s="10" t="s">
        <v>179</v>
      </c>
      <c r="Y45" s="10" t="s">
        <v>180</v>
      </c>
    </row>
    <row r="46" spans="2:25" ht="30">
      <c r="B46" s="6">
        <v>3</v>
      </c>
      <c r="C46" s="8">
        <v>1</v>
      </c>
      <c r="D46" s="8">
        <v>1</v>
      </c>
      <c r="E46" s="8">
        <v>1</v>
      </c>
      <c r="F46" s="8">
        <v>1</v>
      </c>
      <c r="I46" s="10" t="s">
        <v>181</v>
      </c>
      <c r="J46" s="8">
        <v>1</v>
      </c>
      <c r="K46" s="8">
        <v>1</v>
      </c>
      <c r="L46" s="8">
        <v>1</v>
      </c>
      <c r="M46" s="8">
        <v>1</v>
      </c>
      <c r="N46" s="8">
        <v>1</v>
      </c>
      <c r="Q46" s="8" t="s">
        <v>31</v>
      </c>
      <c r="R46" s="8" t="s">
        <v>31</v>
      </c>
      <c r="S46" s="8" t="s">
        <v>31</v>
      </c>
      <c r="T46" s="8" t="s">
        <v>31</v>
      </c>
      <c r="U46" s="8" t="s">
        <v>31</v>
      </c>
    </row>
    <row r="47" spans="2:25" ht="60">
      <c r="B47" s="6">
        <v>3</v>
      </c>
      <c r="C47" s="8">
        <v>1</v>
      </c>
      <c r="D47" s="8">
        <v>1</v>
      </c>
      <c r="E47" s="8">
        <v>1</v>
      </c>
      <c r="F47" s="8">
        <v>1</v>
      </c>
      <c r="G47" s="10" t="s">
        <v>195</v>
      </c>
      <c r="I47" s="8" t="s">
        <v>196</v>
      </c>
      <c r="J47" s="8">
        <v>1</v>
      </c>
      <c r="K47" s="8">
        <v>1</v>
      </c>
      <c r="L47" s="8">
        <v>1</v>
      </c>
      <c r="M47" s="8">
        <v>1</v>
      </c>
      <c r="N47" s="8">
        <v>1</v>
      </c>
      <c r="O47" s="10" t="s">
        <v>197</v>
      </c>
      <c r="Q47" s="8">
        <v>1</v>
      </c>
      <c r="R47" s="8">
        <v>1</v>
      </c>
      <c r="S47" s="8">
        <v>1</v>
      </c>
      <c r="T47" s="8">
        <v>1</v>
      </c>
      <c r="U47" s="8">
        <v>1</v>
      </c>
      <c r="V47" s="10" t="s">
        <v>198</v>
      </c>
      <c r="X47" s="10" t="s">
        <v>199</v>
      </c>
      <c r="Y47" s="10" t="s">
        <v>200</v>
      </c>
    </row>
    <row r="48" spans="2:25" ht="45">
      <c r="B48" s="6">
        <v>3</v>
      </c>
      <c r="C48" s="8">
        <v>1</v>
      </c>
      <c r="D48" s="8">
        <v>1</v>
      </c>
      <c r="E48" s="8">
        <v>1</v>
      </c>
      <c r="F48" s="8">
        <v>1</v>
      </c>
      <c r="I48" s="10" t="s">
        <v>201</v>
      </c>
      <c r="J48" s="8">
        <v>1</v>
      </c>
      <c r="K48" s="8">
        <v>1</v>
      </c>
      <c r="L48" s="8">
        <v>1</v>
      </c>
      <c r="M48" s="8">
        <v>1</v>
      </c>
      <c r="N48" s="8">
        <v>1</v>
      </c>
      <c r="Q48" s="8">
        <v>1</v>
      </c>
      <c r="R48" s="8">
        <v>1</v>
      </c>
      <c r="S48" s="8">
        <v>1</v>
      </c>
      <c r="T48" s="8">
        <v>1</v>
      </c>
      <c r="U48" s="8">
        <v>1</v>
      </c>
      <c r="Y48" s="10" t="s">
        <v>202</v>
      </c>
    </row>
    <row r="49" spans="2:25" ht="120">
      <c r="B49" s="6">
        <v>3</v>
      </c>
      <c r="C49" s="8">
        <v>1</v>
      </c>
      <c r="D49" s="8">
        <v>1</v>
      </c>
      <c r="E49" s="8">
        <v>1</v>
      </c>
      <c r="F49" s="8">
        <v>1</v>
      </c>
      <c r="G49" s="10">
        <v>1</v>
      </c>
      <c r="I49" s="8" t="s">
        <v>94</v>
      </c>
      <c r="J49" s="8">
        <v>1</v>
      </c>
      <c r="K49" s="8">
        <v>1</v>
      </c>
      <c r="L49" s="8">
        <v>1</v>
      </c>
      <c r="M49" s="8">
        <v>1</v>
      </c>
      <c r="N49" s="8">
        <v>1</v>
      </c>
      <c r="Q49" s="8">
        <v>1</v>
      </c>
      <c r="R49" s="8">
        <v>1</v>
      </c>
      <c r="S49" s="8">
        <v>1</v>
      </c>
      <c r="T49" s="8">
        <v>1</v>
      </c>
      <c r="U49" s="8">
        <v>1</v>
      </c>
      <c r="X49" s="10" t="s">
        <v>242</v>
      </c>
      <c r="Y49" s="11" t="s">
        <v>243</v>
      </c>
    </row>
    <row r="50" spans="2:25">
      <c r="B50" s="6">
        <v>3</v>
      </c>
      <c r="C50" s="8">
        <v>1</v>
      </c>
      <c r="D50" s="8">
        <v>1</v>
      </c>
      <c r="E50" s="8">
        <v>1</v>
      </c>
      <c r="F50" s="8">
        <v>1</v>
      </c>
      <c r="J50" s="8">
        <v>1</v>
      </c>
      <c r="K50" s="8">
        <v>1</v>
      </c>
      <c r="L50" s="8">
        <v>1</v>
      </c>
      <c r="M50" s="8">
        <v>1</v>
      </c>
      <c r="N50" s="8">
        <v>1</v>
      </c>
      <c r="Q50" s="8">
        <v>1</v>
      </c>
      <c r="R50" s="8">
        <v>1</v>
      </c>
      <c r="S50" s="8">
        <v>1</v>
      </c>
      <c r="T50" s="8">
        <v>1</v>
      </c>
      <c r="U50" s="8" t="s">
        <v>31</v>
      </c>
    </row>
    <row r="51" spans="2:25" ht="135">
      <c r="B51" s="6">
        <v>4</v>
      </c>
      <c r="C51" s="8">
        <v>1</v>
      </c>
      <c r="D51" s="8">
        <v>0</v>
      </c>
      <c r="E51" s="8">
        <v>1</v>
      </c>
      <c r="F51" s="8">
        <v>1</v>
      </c>
      <c r="G51" s="10" t="s">
        <v>45</v>
      </c>
      <c r="I51" s="10" t="s">
        <v>46</v>
      </c>
      <c r="J51" s="8">
        <v>1</v>
      </c>
      <c r="K51" s="8">
        <v>0</v>
      </c>
      <c r="L51" s="8">
        <v>1</v>
      </c>
      <c r="M51" s="8">
        <v>1</v>
      </c>
      <c r="N51" s="8">
        <v>1</v>
      </c>
      <c r="O51" s="10" t="s">
        <v>47</v>
      </c>
      <c r="Q51" s="8">
        <v>1</v>
      </c>
      <c r="R51" s="8">
        <v>1</v>
      </c>
      <c r="S51" s="8">
        <v>1</v>
      </c>
      <c r="T51" s="8">
        <v>1</v>
      </c>
      <c r="U51" s="8">
        <v>1</v>
      </c>
      <c r="Y51" s="8" t="s">
        <v>48</v>
      </c>
    </row>
    <row r="52" spans="2:25" ht="120">
      <c r="B52" s="6">
        <v>4</v>
      </c>
      <c r="C52" s="8">
        <v>1</v>
      </c>
      <c r="D52" s="8">
        <v>0</v>
      </c>
      <c r="E52" s="8">
        <v>0</v>
      </c>
      <c r="F52" s="8">
        <v>1</v>
      </c>
      <c r="G52" s="10" t="s">
        <v>78</v>
      </c>
      <c r="I52" s="10" t="s">
        <v>79</v>
      </c>
      <c r="J52" s="8">
        <v>1</v>
      </c>
      <c r="K52" s="8">
        <v>1</v>
      </c>
      <c r="L52" s="8">
        <v>1</v>
      </c>
      <c r="M52" s="8">
        <v>1</v>
      </c>
      <c r="N52" s="8">
        <v>1</v>
      </c>
      <c r="Q52" s="8">
        <v>1</v>
      </c>
      <c r="R52" s="8">
        <v>1</v>
      </c>
      <c r="S52" s="8">
        <v>1</v>
      </c>
      <c r="T52" s="8">
        <v>1</v>
      </c>
      <c r="U52" s="8">
        <v>1</v>
      </c>
      <c r="V52" s="10" t="s">
        <v>80</v>
      </c>
      <c r="Y52" s="11" t="s">
        <v>81</v>
      </c>
    </row>
    <row r="53" spans="2:25" ht="75">
      <c r="B53" s="6">
        <v>4</v>
      </c>
      <c r="C53" s="8">
        <v>1</v>
      </c>
      <c r="D53" s="8">
        <v>1</v>
      </c>
      <c r="E53" s="8">
        <v>1</v>
      </c>
      <c r="F53" s="8" t="s">
        <v>31</v>
      </c>
      <c r="J53" s="8">
        <v>1</v>
      </c>
      <c r="K53" s="8">
        <v>1</v>
      </c>
      <c r="L53" s="8">
        <v>1</v>
      </c>
      <c r="M53" s="8">
        <v>1</v>
      </c>
      <c r="N53" s="8">
        <v>1</v>
      </c>
      <c r="Q53" s="8">
        <v>1</v>
      </c>
      <c r="R53" s="8">
        <v>1</v>
      </c>
      <c r="S53" s="8">
        <v>1</v>
      </c>
      <c r="T53" s="8">
        <v>1</v>
      </c>
      <c r="U53" s="8">
        <v>1</v>
      </c>
      <c r="X53" s="10" t="s">
        <v>121</v>
      </c>
      <c r="Y53" s="10" t="s">
        <v>122</v>
      </c>
    </row>
    <row r="54" spans="2:25" ht="90">
      <c r="B54" s="6">
        <v>4</v>
      </c>
      <c r="C54" s="8">
        <v>1</v>
      </c>
      <c r="D54" s="8">
        <v>1</v>
      </c>
      <c r="E54" s="8">
        <v>1</v>
      </c>
      <c r="F54" s="8">
        <v>1</v>
      </c>
      <c r="I54" s="8" t="s">
        <v>13</v>
      </c>
      <c r="J54" s="8">
        <v>0</v>
      </c>
      <c r="K54" s="8">
        <v>1</v>
      </c>
      <c r="L54" s="8">
        <v>1</v>
      </c>
      <c r="M54" s="8">
        <v>1</v>
      </c>
      <c r="N54" s="8">
        <v>1</v>
      </c>
      <c r="O54" s="10" t="s">
        <v>184</v>
      </c>
      <c r="Q54" s="8">
        <v>1</v>
      </c>
      <c r="R54" s="8">
        <v>1</v>
      </c>
      <c r="S54" s="8">
        <v>1</v>
      </c>
      <c r="T54" s="8">
        <v>1</v>
      </c>
      <c r="U54" s="8">
        <v>1</v>
      </c>
      <c r="V54" s="10" t="s">
        <v>185</v>
      </c>
      <c r="Y54" s="10" t="s">
        <v>186</v>
      </c>
    </row>
    <row r="55" spans="2:25" ht="375">
      <c r="B55" s="6">
        <v>4</v>
      </c>
      <c r="C55" s="8">
        <v>1</v>
      </c>
      <c r="D55" s="8">
        <v>1</v>
      </c>
      <c r="E55" s="8">
        <v>1</v>
      </c>
      <c r="F55" s="8">
        <v>1</v>
      </c>
      <c r="J55" s="8">
        <v>0</v>
      </c>
      <c r="K55" s="8">
        <v>0</v>
      </c>
      <c r="L55" s="8">
        <v>1</v>
      </c>
      <c r="M55" s="8">
        <v>0</v>
      </c>
      <c r="N55" s="8">
        <v>1</v>
      </c>
      <c r="O55" s="10" t="s">
        <v>211</v>
      </c>
      <c r="Q55" s="8" t="s">
        <v>31</v>
      </c>
      <c r="R55" s="8" t="s">
        <v>31</v>
      </c>
      <c r="S55" s="8" t="s">
        <v>31</v>
      </c>
      <c r="T55" s="8" t="s">
        <v>31</v>
      </c>
      <c r="U55" s="8" t="s">
        <v>31</v>
      </c>
      <c r="V55" s="10" t="s">
        <v>213</v>
      </c>
      <c r="X55" s="10" t="s">
        <v>211</v>
      </c>
      <c r="Y55" s="10" t="s">
        <v>212</v>
      </c>
    </row>
    <row r="56" spans="2:25" ht="57">
      <c r="B56" s="6">
        <v>4</v>
      </c>
      <c r="C56" s="8">
        <v>1</v>
      </c>
      <c r="D56" s="8">
        <v>1</v>
      </c>
      <c r="E56" s="8">
        <v>1</v>
      </c>
      <c r="F56" s="8">
        <v>1</v>
      </c>
      <c r="G56" s="10">
        <v>1</v>
      </c>
      <c r="J56" s="8">
        <v>1</v>
      </c>
      <c r="K56" s="8">
        <v>1</v>
      </c>
      <c r="L56" s="8">
        <v>1</v>
      </c>
      <c r="M56" s="8">
        <v>1</v>
      </c>
      <c r="N56" s="8">
        <v>1</v>
      </c>
      <c r="Q56" s="8">
        <v>1</v>
      </c>
      <c r="R56" s="8">
        <v>1</v>
      </c>
      <c r="S56" s="8">
        <v>1</v>
      </c>
      <c r="T56" s="8">
        <v>1</v>
      </c>
      <c r="U56" s="8">
        <v>1</v>
      </c>
      <c r="V56" s="11" t="s">
        <v>240</v>
      </c>
      <c r="Y56" s="10" t="s">
        <v>241</v>
      </c>
    </row>
    <row r="57" spans="2:25" ht="150">
      <c r="B57" s="6">
        <v>5</v>
      </c>
      <c r="C57" s="8">
        <v>1</v>
      </c>
      <c r="D57" s="8">
        <v>1</v>
      </c>
      <c r="E57" s="8">
        <v>1</v>
      </c>
      <c r="F57" s="8">
        <v>0</v>
      </c>
      <c r="G57" s="11" t="s">
        <v>35</v>
      </c>
      <c r="J57" s="8" t="s">
        <v>31</v>
      </c>
      <c r="K57" s="8" t="s">
        <v>31</v>
      </c>
      <c r="L57" s="8" t="s">
        <v>31</v>
      </c>
      <c r="M57" s="8" t="s">
        <v>31</v>
      </c>
      <c r="N57" s="8" t="s">
        <v>31</v>
      </c>
      <c r="Q57" s="8">
        <v>1</v>
      </c>
      <c r="R57" s="8">
        <v>1</v>
      </c>
      <c r="S57" s="8">
        <v>1</v>
      </c>
      <c r="T57" s="8">
        <v>1</v>
      </c>
      <c r="U57" s="8">
        <v>1</v>
      </c>
      <c r="X57" s="10" t="s">
        <v>36</v>
      </c>
      <c r="Y57" s="10" t="s">
        <v>37</v>
      </c>
    </row>
    <row r="58" spans="2:25" ht="60">
      <c r="B58" s="6">
        <v>5</v>
      </c>
      <c r="C58" s="8" t="s">
        <v>31</v>
      </c>
      <c r="D58" s="8">
        <v>1</v>
      </c>
      <c r="E58" s="8">
        <v>1</v>
      </c>
      <c r="F58" s="8">
        <v>1</v>
      </c>
      <c r="J58" s="8">
        <v>0</v>
      </c>
      <c r="K58" s="8">
        <v>0</v>
      </c>
      <c r="L58" s="8" t="s">
        <v>31</v>
      </c>
      <c r="M58" s="8">
        <v>0</v>
      </c>
      <c r="N58" s="8">
        <v>0</v>
      </c>
      <c r="Q58" s="8">
        <v>1</v>
      </c>
      <c r="R58" s="8">
        <v>1</v>
      </c>
      <c r="S58" s="8">
        <v>1</v>
      </c>
      <c r="T58" s="8">
        <v>1</v>
      </c>
      <c r="U58" s="8">
        <v>1</v>
      </c>
      <c r="X58" s="10" t="s">
        <v>119</v>
      </c>
      <c r="Y58" s="10" t="s">
        <v>120</v>
      </c>
    </row>
    <row r="59" spans="2:25" ht="150">
      <c r="B59" s="6">
        <v>5</v>
      </c>
      <c r="C59" s="8">
        <v>1</v>
      </c>
      <c r="D59" s="8">
        <v>1</v>
      </c>
      <c r="E59" s="8">
        <v>1</v>
      </c>
      <c r="F59" s="8">
        <v>1</v>
      </c>
      <c r="G59" s="11" t="s">
        <v>192</v>
      </c>
      <c r="J59" s="8" t="s">
        <v>31</v>
      </c>
      <c r="K59" s="8" t="s">
        <v>31</v>
      </c>
      <c r="L59" s="8" t="s">
        <v>31</v>
      </c>
      <c r="M59" s="8" t="s">
        <v>31</v>
      </c>
      <c r="N59" s="8" t="s">
        <v>31</v>
      </c>
      <c r="Q59" s="8">
        <v>1</v>
      </c>
      <c r="R59" s="8">
        <v>1</v>
      </c>
      <c r="S59" s="8">
        <v>1</v>
      </c>
      <c r="T59" s="8">
        <v>1</v>
      </c>
      <c r="U59" s="8">
        <v>1</v>
      </c>
      <c r="X59" s="10" t="s">
        <v>193</v>
      </c>
      <c r="Y59" s="10" t="s">
        <v>194</v>
      </c>
    </row>
    <row r="60" spans="2:25" ht="30">
      <c r="B60" s="6">
        <v>5</v>
      </c>
      <c r="C60" s="8">
        <v>1</v>
      </c>
      <c r="D60" s="8">
        <v>1</v>
      </c>
      <c r="E60" s="8">
        <v>1</v>
      </c>
      <c r="F60" s="8">
        <v>1</v>
      </c>
      <c r="J60" s="8">
        <v>1</v>
      </c>
      <c r="K60" s="8">
        <v>1</v>
      </c>
      <c r="L60" s="8">
        <v>1</v>
      </c>
      <c r="M60" s="8">
        <v>1</v>
      </c>
      <c r="N60" s="8">
        <v>1</v>
      </c>
      <c r="Q60" s="8">
        <v>1</v>
      </c>
      <c r="R60" s="8">
        <v>1</v>
      </c>
      <c r="S60" s="8">
        <v>1</v>
      </c>
      <c r="T60" s="8">
        <v>1</v>
      </c>
      <c r="U60" s="8">
        <v>1</v>
      </c>
      <c r="Y60" s="10" t="s">
        <v>208</v>
      </c>
    </row>
    <row r="61" spans="2:25" ht="120">
      <c r="B61" s="6">
        <v>5</v>
      </c>
      <c r="C61" s="8">
        <v>1</v>
      </c>
      <c r="D61" s="8">
        <v>1</v>
      </c>
      <c r="E61" s="8">
        <v>1</v>
      </c>
      <c r="F61" s="8">
        <v>1</v>
      </c>
      <c r="G61" s="11" t="s">
        <v>218</v>
      </c>
      <c r="I61" s="10" t="s">
        <v>214</v>
      </c>
      <c r="J61" s="8" t="s">
        <v>31</v>
      </c>
      <c r="K61" s="8" t="s">
        <v>31</v>
      </c>
      <c r="L61" s="8" t="s">
        <v>31</v>
      </c>
      <c r="M61" s="8" t="s">
        <v>31</v>
      </c>
      <c r="N61" s="8" t="s">
        <v>31</v>
      </c>
      <c r="O61" s="10" t="s">
        <v>219</v>
      </c>
      <c r="Q61" s="8">
        <v>1</v>
      </c>
      <c r="R61" s="8">
        <v>1</v>
      </c>
      <c r="S61" s="8">
        <v>1</v>
      </c>
      <c r="T61" s="8">
        <v>1</v>
      </c>
      <c r="U61" s="8">
        <v>1</v>
      </c>
      <c r="V61" s="10" t="s">
        <v>220</v>
      </c>
      <c r="X61" s="10" t="s">
        <v>221</v>
      </c>
      <c r="Y61" s="10" t="s">
        <v>222</v>
      </c>
    </row>
    <row r="62" spans="2:25">
      <c r="B62" s="6">
        <v>6</v>
      </c>
      <c r="C62" s="8">
        <v>1</v>
      </c>
      <c r="D62" s="8">
        <v>1</v>
      </c>
      <c r="E62" s="8">
        <v>1</v>
      </c>
      <c r="F62" s="8">
        <v>1</v>
      </c>
      <c r="J62" s="8">
        <v>1</v>
      </c>
      <c r="K62" s="8">
        <v>1</v>
      </c>
      <c r="L62" s="8">
        <v>1</v>
      </c>
      <c r="M62" s="8">
        <v>1</v>
      </c>
      <c r="N62" s="8">
        <v>1</v>
      </c>
      <c r="Q62" s="8">
        <v>1</v>
      </c>
      <c r="R62" s="8">
        <v>1</v>
      </c>
      <c r="S62" s="8">
        <v>1</v>
      </c>
      <c r="T62" s="8">
        <v>1</v>
      </c>
      <c r="U62" s="8">
        <v>1</v>
      </c>
    </row>
    <row r="63" spans="2:25" ht="45">
      <c r="B63" s="6">
        <v>6</v>
      </c>
      <c r="C63" s="8">
        <v>1</v>
      </c>
      <c r="D63" s="8">
        <v>1</v>
      </c>
      <c r="E63" s="8">
        <v>1</v>
      </c>
      <c r="F63" s="8">
        <v>1</v>
      </c>
      <c r="J63" s="8">
        <v>1</v>
      </c>
      <c r="K63" s="8">
        <v>1</v>
      </c>
      <c r="L63" s="8">
        <v>1</v>
      </c>
      <c r="M63" s="8">
        <v>1</v>
      </c>
      <c r="N63" s="8">
        <v>1</v>
      </c>
      <c r="Q63" s="8">
        <v>1</v>
      </c>
      <c r="R63" s="8">
        <v>1</v>
      </c>
      <c r="S63" s="8">
        <v>1</v>
      </c>
      <c r="T63" s="8">
        <v>1</v>
      </c>
      <c r="U63" s="8">
        <v>1</v>
      </c>
      <c r="V63" s="10" t="s">
        <v>190</v>
      </c>
      <c r="Y63" s="10" t="s">
        <v>191</v>
      </c>
    </row>
    <row r="64" spans="2:25" ht="150">
      <c r="B64" s="6">
        <v>6</v>
      </c>
      <c r="C64" s="8">
        <v>1</v>
      </c>
      <c r="D64" s="8">
        <v>1</v>
      </c>
      <c r="E64" s="8">
        <v>1</v>
      </c>
      <c r="F64" s="8">
        <v>1</v>
      </c>
      <c r="G64" s="10" t="s">
        <v>228</v>
      </c>
      <c r="I64" s="11" t="s">
        <v>229</v>
      </c>
      <c r="J64" s="8">
        <v>1</v>
      </c>
      <c r="K64" s="8">
        <v>1</v>
      </c>
      <c r="L64" s="8">
        <v>1</v>
      </c>
      <c r="M64" s="8">
        <v>1</v>
      </c>
      <c r="N64" s="8">
        <v>1</v>
      </c>
      <c r="O64" s="10" t="s">
        <v>230</v>
      </c>
      <c r="Q64" s="8">
        <v>1</v>
      </c>
      <c r="R64" s="8">
        <v>1</v>
      </c>
      <c r="S64" s="8">
        <v>1</v>
      </c>
      <c r="T64" s="8">
        <v>1</v>
      </c>
      <c r="U64" s="8">
        <v>1</v>
      </c>
      <c r="V64" s="10" t="s">
        <v>230</v>
      </c>
      <c r="Y64" s="10" t="s">
        <v>231</v>
      </c>
    </row>
    <row r="65" spans="2:25" ht="45">
      <c r="B65" s="6">
        <v>7</v>
      </c>
      <c r="C65" s="8">
        <v>1</v>
      </c>
      <c r="D65" s="8">
        <v>1</v>
      </c>
      <c r="E65" s="8">
        <v>1</v>
      </c>
      <c r="F65" s="8">
        <v>1</v>
      </c>
      <c r="I65" s="8" t="s">
        <v>72</v>
      </c>
      <c r="J65" s="8">
        <v>1</v>
      </c>
      <c r="K65" s="8">
        <v>1</v>
      </c>
      <c r="L65" s="8">
        <v>1</v>
      </c>
      <c r="M65" s="8">
        <v>1</v>
      </c>
      <c r="N65" s="8">
        <v>1</v>
      </c>
      <c r="Q65" s="8">
        <v>1</v>
      </c>
      <c r="R65" s="8">
        <v>1</v>
      </c>
      <c r="S65" s="8">
        <v>1</v>
      </c>
      <c r="T65" s="8">
        <v>1</v>
      </c>
      <c r="U65" s="8">
        <v>1</v>
      </c>
      <c r="Y65" s="1" t="s">
        <v>73</v>
      </c>
    </row>
    <row r="66" spans="2:25" ht="165">
      <c r="B66" s="6">
        <v>7</v>
      </c>
      <c r="C66" s="8">
        <v>1</v>
      </c>
      <c r="D66" s="8">
        <v>1</v>
      </c>
      <c r="E66" s="8">
        <v>1</v>
      </c>
      <c r="F66" s="8">
        <v>1</v>
      </c>
      <c r="G66" s="10" t="s">
        <v>258</v>
      </c>
      <c r="I66" s="10" t="s">
        <v>259</v>
      </c>
      <c r="J66" s="8">
        <v>1</v>
      </c>
      <c r="K66" s="8">
        <v>1</v>
      </c>
      <c r="L66" s="8">
        <v>1</v>
      </c>
      <c r="M66" s="8">
        <v>1</v>
      </c>
      <c r="N66" s="8">
        <v>1</v>
      </c>
      <c r="O66" s="10" t="s">
        <v>260</v>
      </c>
      <c r="Q66" s="8">
        <v>1</v>
      </c>
      <c r="R66" s="8">
        <v>1</v>
      </c>
      <c r="S66" s="8">
        <v>1</v>
      </c>
      <c r="T66" s="8">
        <v>1</v>
      </c>
      <c r="U66" s="8">
        <v>1</v>
      </c>
      <c r="V66" s="10" t="s">
        <v>261</v>
      </c>
      <c r="X66" s="10" t="s">
        <v>262</v>
      </c>
      <c r="Y66" s="10" t="s">
        <v>263</v>
      </c>
    </row>
    <row r="67" spans="2:25">
      <c r="B67" s="6">
        <v>8</v>
      </c>
      <c r="C67" s="8">
        <v>1</v>
      </c>
      <c r="D67" s="8">
        <v>1</v>
      </c>
      <c r="E67" s="8">
        <v>1</v>
      </c>
      <c r="F67" s="8">
        <v>1</v>
      </c>
      <c r="J67" s="8">
        <v>1</v>
      </c>
      <c r="K67" s="8">
        <v>1</v>
      </c>
      <c r="L67" s="8">
        <v>1</v>
      </c>
      <c r="M67" s="8">
        <v>1</v>
      </c>
      <c r="N67" s="8">
        <v>1</v>
      </c>
      <c r="Q67" s="8">
        <v>1</v>
      </c>
      <c r="R67" s="8">
        <v>1</v>
      </c>
      <c r="S67" s="8">
        <v>1</v>
      </c>
      <c r="T67" s="8">
        <v>1</v>
      </c>
      <c r="U67" s="8">
        <v>1</v>
      </c>
    </row>
    <row r="68" spans="2:25">
      <c r="B68" s="6">
        <v>8</v>
      </c>
      <c r="C68" s="8">
        <v>1</v>
      </c>
      <c r="D68" s="8">
        <v>1</v>
      </c>
      <c r="E68" s="8">
        <v>0</v>
      </c>
      <c r="F68" s="8">
        <v>1</v>
      </c>
      <c r="J68" s="8">
        <v>1</v>
      </c>
      <c r="K68" s="8">
        <v>1</v>
      </c>
      <c r="L68" s="8">
        <v>0</v>
      </c>
      <c r="M68" s="8">
        <v>0</v>
      </c>
      <c r="N68" s="8">
        <v>1</v>
      </c>
      <c r="Q68" s="8">
        <v>1</v>
      </c>
      <c r="R68" s="8">
        <v>1</v>
      </c>
      <c r="S68" s="8">
        <v>1</v>
      </c>
      <c r="T68" s="8">
        <v>1</v>
      </c>
      <c r="U68" s="8">
        <v>1</v>
      </c>
    </row>
    <row r="69" spans="2:25">
      <c r="B69" s="6">
        <v>8</v>
      </c>
      <c r="C69" s="8">
        <v>1</v>
      </c>
      <c r="D69" s="8">
        <v>1</v>
      </c>
      <c r="E69" s="8">
        <v>1</v>
      </c>
      <c r="F69" s="8">
        <v>1</v>
      </c>
      <c r="J69" s="8">
        <v>1</v>
      </c>
      <c r="K69" s="8">
        <v>1</v>
      </c>
      <c r="L69" s="8">
        <v>1</v>
      </c>
      <c r="M69" s="8">
        <v>1</v>
      </c>
      <c r="N69" s="8">
        <v>1</v>
      </c>
      <c r="Q69" s="8">
        <v>1</v>
      </c>
      <c r="R69" s="8">
        <v>1</v>
      </c>
      <c r="S69" s="8">
        <v>1</v>
      </c>
      <c r="T69" s="8">
        <v>1</v>
      </c>
      <c r="U69" s="8">
        <v>1</v>
      </c>
    </row>
    <row r="70" spans="2:25" ht="30">
      <c r="B70" s="6">
        <v>8</v>
      </c>
      <c r="C70" s="8">
        <v>1</v>
      </c>
      <c r="D70" s="8">
        <v>1</v>
      </c>
      <c r="E70" s="8">
        <v>1</v>
      </c>
      <c r="F70" s="8">
        <v>1</v>
      </c>
      <c r="J70" s="8">
        <v>1</v>
      </c>
      <c r="K70" s="8">
        <v>1</v>
      </c>
      <c r="L70" s="8">
        <v>1</v>
      </c>
      <c r="M70" s="8">
        <v>1</v>
      </c>
      <c r="N70" s="8">
        <v>1</v>
      </c>
      <c r="Q70" s="8">
        <v>1</v>
      </c>
      <c r="R70" s="8">
        <v>1</v>
      </c>
      <c r="S70" s="8">
        <v>1</v>
      </c>
      <c r="T70" s="8">
        <v>1</v>
      </c>
      <c r="U70" s="8">
        <v>1</v>
      </c>
      <c r="Y70" s="10" t="s">
        <v>159</v>
      </c>
    </row>
    <row r="71" spans="2:25" ht="45">
      <c r="B71" s="6">
        <v>10</v>
      </c>
      <c r="C71" s="8">
        <v>1</v>
      </c>
      <c r="D71" s="8">
        <v>0</v>
      </c>
      <c r="E71" s="8">
        <v>1</v>
      </c>
      <c r="F71" s="8" t="s">
        <v>31</v>
      </c>
      <c r="G71" s="10" t="s">
        <v>68</v>
      </c>
      <c r="J71" s="8" t="s">
        <v>31</v>
      </c>
      <c r="K71" s="8" t="s">
        <v>31</v>
      </c>
      <c r="L71" s="8" t="s">
        <v>31</v>
      </c>
      <c r="M71" s="8" t="s">
        <v>31</v>
      </c>
      <c r="N71" s="8" t="s">
        <v>31</v>
      </c>
      <c r="O71" s="10" t="s">
        <v>69</v>
      </c>
      <c r="Q71" s="8">
        <v>1</v>
      </c>
      <c r="R71" s="8">
        <v>0</v>
      </c>
      <c r="S71" s="8">
        <v>1</v>
      </c>
      <c r="T71" s="8">
        <v>1</v>
      </c>
      <c r="U71" s="8">
        <v>1</v>
      </c>
      <c r="V71" s="10" t="s">
        <v>70</v>
      </c>
      <c r="Y71" s="11" t="s">
        <v>71</v>
      </c>
    </row>
    <row r="72" spans="2:25" ht="45">
      <c r="B72" s="6">
        <v>10</v>
      </c>
      <c r="C72" s="8">
        <v>1</v>
      </c>
      <c r="D72" s="8">
        <v>1</v>
      </c>
      <c r="E72" s="8">
        <v>1</v>
      </c>
      <c r="F72" s="8">
        <v>1</v>
      </c>
      <c r="J72" s="8">
        <v>1</v>
      </c>
      <c r="K72" s="8">
        <v>1</v>
      </c>
      <c r="L72" s="8">
        <v>1</v>
      </c>
      <c r="M72" s="8">
        <v>1</v>
      </c>
      <c r="N72" s="8">
        <v>1</v>
      </c>
      <c r="Q72" s="8">
        <v>1</v>
      </c>
      <c r="R72" s="8">
        <v>1</v>
      </c>
      <c r="S72" s="8">
        <v>1</v>
      </c>
      <c r="T72" s="8">
        <v>1</v>
      </c>
      <c r="U72" s="8">
        <v>1</v>
      </c>
      <c r="Y72" s="10" t="s">
        <v>123</v>
      </c>
    </row>
    <row r="73" spans="2:25">
      <c r="B73" s="6">
        <v>10</v>
      </c>
      <c r="C73" s="8">
        <v>1</v>
      </c>
      <c r="D73" s="8">
        <v>0</v>
      </c>
      <c r="E73" s="8">
        <v>1</v>
      </c>
      <c r="F73" s="8">
        <v>0</v>
      </c>
      <c r="G73" s="10">
        <v>0</v>
      </c>
      <c r="J73" s="8">
        <v>0</v>
      </c>
      <c r="K73" s="8">
        <v>0</v>
      </c>
      <c r="L73" s="8">
        <v>0</v>
      </c>
      <c r="M73" s="8">
        <v>0</v>
      </c>
      <c r="N73" s="8">
        <v>0</v>
      </c>
      <c r="Q73" s="8">
        <v>0</v>
      </c>
      <c r="R73" s="8">
        <v>1</v>
      </c>
      <c r="S73" s="8">
        <v>1</v>
      </c>
      <c r="T73" s="8">
        <v>1</v>
      </c>
      <c r="U73" s="8">
        <v>1</v>
      </c>
    </row>
    <row r="74" spans="2:25" ht="42.75">
      <c r="B74" s="6">
        <v>10</v>
      </c>
      <c r="C74" s="8">
        <v>1</v>
      </c>
      <c r="D74" s="8">
        <v>1</v>
      </c>
      <c r="E74" s="8">
        <v>1</v>
      </c>
      <c r="F74" s="8">
        <v>1</v>
      </c>
      <c r="G74" s="10">
        <v>1</v>
      </c>
      <c r="J74" s="8">
        <v>0</v>
      </c>
      <c r="K74" s="8">
        <v>0</v>
      </c>
      <c r="L74" s="8">
        <v>0</v>
      </c>
      <c r="M74" s="8">
        <v>0</v>
      </c>
      <c r="N74" s="8">
        <v>0</v>
      </c>
      <c r="O74" s="11" t="s">
        <v>232</v>
      </c>
      <c r="Q74" s="8">
        <v>1</v>
      </c>
      <c r="R74" s="8">
        <v>1</v>
      </c>
      <c r="S74" s="8">
        <v>1</v>
      </c>
      <c r="T74" s="8">
        <v>1</v>
      </c>
      <c r="U74" s="8">
        <v>1</v>
      </c>
      <c r="V74" s="11" t="s">
        <v>233</v>
      </c>
      <c r="Y74" s="11" t="s">
        <v>234</v>
      </c>
    </row>
    <row r="75" spans="2:25" ht="28.5">
      <c r="B75" s="6">
        <v>11</v>
      </c>
      <c r="C75" s="8">
        <v>1</v>
      </c>
      <c r="D75" s="8">
        <v>1</v>
      </c>
      <c r="E75" s="8">
        <v>1</v>
      </c>
      <c r="F75" s="8">
        <v>1</v>
      </c>
      <c r="G75" s="11" t="s">
        <v>44</v>
      </c>
      <c r="J75" s="8" t="s">
        <v>31</v>
      </c>
      <c r="K75" s="8" t="s">
        <v>31</v>
      </c>
      <c r="L75" s="8" t="s">
        <v>31</v>
      </c>
      <c r="M75" s="8" t="s">
        <v>31</v>
      </c>
      <c r="N75" s="8" t="s">
        <v>31</v>
      </c>
      <c r="Q75" s="8" t="s">
        <v>31</v>
      </c>
      <c r="R75" s="8" t="s">
        <v>31</v>
      </c>
      <c r="S75" s="8" t="s">
        <v>31</v>
      </c>
      <c r="T75" s="8" t="s">
        <v>31</v>
      </c>
      <c r="U75" s="8" t="s">
        <v>31</v>
      </c>
      <c r="Y75" s="8" t="s">
        <v>43</v>
      </c>
    </row>
    <row r="76" spans="2:25" ht="57">
      <c r="B76" s="6">
        <v>11</v>
      </c>
      <c r="C76" s="8">
        <v>1</v>
      </c>
      <c r="D76" s="8">
        <v>1</v>
      </c>
      <c r="E76" s="8">
        <v>1</v>
      </c>
      <c r="F76" s="8">
        <v>1</v>
      </c>
      <c r="J76" s="8">
        <v>0</v>
      </c>
      <c r="K76" s="8">
        <v>0</v>
      </c>
      <c r="L76" s="8">
        <v>1</v>
      </c>
      <c r="M76" s="8">
        <v>1</v>
      </c>
      <c r="N76" s="8">
        <v>1</v>
      </c>
      <c r="Q76" s="8">
        <v>1</v>
      </c>
      <c r="R76" s="8">
        <v>1</v>
      </c>
      <c r="S76" s="8">
        <v>1</v>
      </c>
      <c r="T76" s="8">
        <v>1</v>
      </c>
      <c r="U76" s="8">
        <v>1</v>
      </c>
      <c r="X76" s="10" t="s">
        <v>54</v>
      </c>
      <c r="Y76" s="11" t="s">
        <v>55</v>
      </c>
    </row>
    <row r="77" spans="2:25" ht="90">
      <c r="B77" s="6">
        <v>11</v>
      </c>
      <c r="C77" s="8">
        <v>1</v>
      </c>
      <c r="D77" s="8">
        <v>1</v>
      </c>
      <c r="E77" s="8">
        <v>1</v>
      </c>
      <c r="F77" s="8">
        <v>1</v>
      </c>
      <c r="I77" s="8" t="s">
        <v>94</v>
      </c>
      <c r="J77" s="8">
        <v>1</v>
      </c>
      <c r="K77" s="8">
        <v>1</v>
      </c>
      <c r="L77" s="8">
        <v>1</v>
      </c>
      <c r="M77" s="8">
        <v>1</v>
      </c>
      <c r="N77" s="8">
        <v>1</v>
      </c>
      <c r="Q77" s="8">
        <v>1</v>
      </c>
      <c r="R77" s="8">
        <v>0</v>
      </c>
      <c r="S77" s="8">
        <v>1</v>
      </c>
      <c r="T77" s="8">
        <v>1</v>
      </c>
      <c r="U77" s="8">
        <v>1</v>
      </c>
      <c r="V77" s="10" t="s">
        <v>95</v>
      </c>
      <c r="X77" s="10" t="s">
        <v>96</v>
      </c>
      <c r="Y77" s="10" t="s">
        <v>97</v>
      </c>
    </row>
    <row r="78" spans="2:25" ht="45">
      <c r="B78" s="6">
        <v>11</v>
      </c>
      <c r="C78" s="8">
        <v>1</v>
      </c>
      <c r="D78" s="8">
        <v>0</v>
      </c>
      <c r="E78" s="8">
        <v>1</v>
      </c>
      <c r="F78" s="8">
        <v>1</v>
      </c>
      <c r="I78" s="10" t="s">
        <v>171</v>
      </c>
      <c r="J78" s="8">
        <v>1</v>
      </c>
      <c r="K78" s="8">
        <v>0</v>
      </c>
      <c r="L78" s="8">
        <v>1</v>
      </c>
      <c r="M78" s="8">
        <v>1</v>
      </c>
      <c r="N78" s="8">
        <v>0</v>
      </c>
      <c r="O78" s="10" t="s">
        <v>172</v>
      </c>
      <c r="Q78" s="8">
        <v>0</v>
      </c>
      <c r="R78" s="8">
        <v>0</v>
      </c>
      <c r="S78" s="8">
        <v>1</v>
      </c>
      <c r="T78" s="8">
        <v>1</v>
      </c>
      <c r="U78" s="8">
        <v>0</v>
      </c>
      <c r="V78" s="11" t="s">
        <v>173</v>
      </c>
      <c r="X78" s="11" t="s">
        <v>174</v>
      </c>
      <c r="Y78" s="10" t="s">
        <v>175</v>
      </c>
    </row>
    <row r="79" spans="2:25" ht="60">
      <c r="B79" s="6">
        <v>11</v>
      </c>
      <c r="C79" s="8">
        <v>1</v>
      </c>
      <c r="D79" s="8">
        <v>1</v>
      </c>
      <c r="E79" s="8">
        <v>1</v>
      </c>
      <c r="F79" s="8">
        <v>1</v>
      </c>
      <c r="I79" s="10" t="s">
        <v>189</v>
      </c>
      <c r="J79" s="8">
        <v>1</v>
      </c>
      <c r="K79" s="8">
        <v>1</v>
      </c>
      <c r="L79" s="8">
        <v>1</v>
      </c>
      <c r="M79" s="8">
        <v>1</v>
      </c>
      <c r="N79" s="8">
        <v>1</v>
      </c>
      <c r="Q79" s="8">
        <v>1</v>
      </c>
      <c r="R79" s="8">
        <v>1</v>
      </c>
      <c r="S79" s="8">
        <v>1</v>
      </c>
      <c r="T79" s="8">
        <v>1</v>
      </c>
      <c r="U79" s="8">
        <v>1</v>
      </c>
    </row>
    <row r="80" spans="2:25" ht="45">
      <c r="B80" s="6">
        <v>11</v>
      </c>
      <c r="C80" s="8">
        <v>1</v>
      </c>
      <c r="D80" s="8">
        <v>1</v>
      </c>
      <c r="E80" s="8">
        <v>1</v>
      </c>
      <c r="F80" s="8">
        <v>1</v>
      </c>
      <c r="G80" s="10">
        <v>1</v>
      </c>
      <c r="I80" s="10" t="s">
        <v>236</v>
      </c>
      <c r="J80" s="8">
        <v>1</v>
      </c>
      <c r="K80" s="8">
        <v>1</v>
      </c>
      <c r="L80" s="8">
        <v>1</v>
      </c>
      <c r="M80" s="8">
        <v>1</v>
      </c>
      <c r="N80" s="8">
        <v>1</v>
      </c>
      <c r="Q80" s="8">
        <v>1</v>
      </c>
      <c r="R80" s="8">
        <v>1</v>
      </c>
      <c r="S80" s="8">
        <v>1</v>
      </c>
      <c r="T80" s="8">
        <v>1</v>
      </c>
      <c r="U80" s="8">
        <v>1</v>
      </c>
      <c r="Y80" s="10" t="s">
        <v>237</v>
      </c>
    </row>
    <row r="81" spans="2:25" ht="315">
      <c r="B81" s="6">
        <v>11</v>
      </c>
      <c r="C81" s="8">
        <v>1</v>
      </c>
      <c r="D81" s="8">
        <v>1</v>
      </c>
      <c r="E81" s="8">
        <v>1</v>
      </c>
      <c r="F81" s="8">
        <v>1</v>
      </c>
      <c r="I81" s="10" t="s">
        <v>264</v>
      </c>
      <c r="J81" s="8">
        <v>1</v>
      </c>
      <c r="K81" s="8">
        <v>1</v>
      </c>
      <c r="L81" s="8">
        <v>1</v>
      </c>
      <c r="M81" s="8">
        <v>1</v>
      </c>
      <c r="N81" s="8">
        <v>1</v>
      </c>
      <c r="O81" s="10" t="s">
        <v>265</v>
      </c>
      <c r="Q81" s="8">
        <v>1</v>
      </c>
      <c r="R81" s="8">
        <v>1</v>
      </c>
      <c r="S81" s="8">
        <v>1</v>
      </c>
      <c r="T81" s="8">
        <v>1</v>
      </c>
      <c r="U81" s="8">
        <v>1</v>
      </c>
      <c r="X81" s="10" t="s">
        <v>266</v>
      </c>
      <c r="Y81" s="10" t="s">
        <v>267</v>
      </c>
    </row>
    <row r="82" spans="2:25" ht="30">
      <c r="B82" s="6">
        <v>12</v>
      </c>
      <c r="C82" s="8">
        <v>1</v>
      </c>
      <c r="D82" s="8">
        <v>1</v>
      </c>
      <c r="E82" s="8">
        <v>1</v>
      </c>
      <c r="F82" s="8">
        <v>1</v>
      </c>
      <c r="G82" s="10">
        <v>1</v>
      </c>
      <c r="I82" s="10" t="s">
        <v>238</v>
      </c>
      <c r="J82" s="8">
        <v>1</v>
      </c>
      <c r="K82" s="8">
        <v>1</v>
      </c>
      <c r="L82" s="8">
        <v>1</v>
      </c>
      <c r="M82" s="8">
        <v>1</v>
      </c>
      <c r="N82" s="8">
        <v>1</v>
      </c>
      <c r="Q82" s="8">
        <v>1</v>
      </c>
      <c r="R82" s="8">
        <v>1</v>
      </c>
      <c r="S82" s="8">
        <v>1</v>
      </c>
      <c r="T82" s="8">
        <v>1</v>
      </c>
      <c r="U82" s="8">
        <v>1</v>
      </c>
      <c r="Y82" s="11" t="s">
        <v>239</v>
      </c>
    </row>
    <row r="83" spans="2:25" ht="85.5">
      <c r="B83" s="6">
        <v>13</v>
      </c>
      <c r="C83" s="8">
        <v>1</v>
      </c>
      <c r="D83" s="8">
        <v>1</v>
      </c>
      <c r="E83" s="8">
        <v>1</v>
      </c>
      <c r="F83" s="8">
        <v>1</v>
      </c>
      <c r="I83" s="10" t="s">
        <v>41</v>
      </c>
      <c r="J83" s="8">
        <v>1</v>
      </c>
      <c r="K83" s="8">
        <v>1</v>
      </c>
      <c r="L83" s="8">
        <v>1</v>
      </c>
      <c r="M83" s="8">
        <v>1</v>
      </c>
      <c r="N83" s="8">
        <v>1</v>
      </c>
      <c r="Q83" s="8">
        <v>1</v>
      </c>
      <c r="R83" s="8">
        <v>1</v>
      </c>
      <c r="S83" s="8">
        <v>1</v>
      </c>
      <c r="T83" s="8">
        <v>1</v>
      </c>
      <c r="U83" s="8">
        <v>1</v>
      </c>
      <c r="X83" s="11" t="s">
        <v>42</v>
      </c>
      <c r="Y83" s="10" t="s">
        <v>43</v>
      </c>
    </row>
    <row r="84" spans="2:25">
      <c r="B84" s="6">
        <v>13</v>
      </c>
      <c r="C84" s="8">
        <v>1</v>
      </c>
      <c r="D84" s="8">
        <v>1</v>
      </c>
      <c r="E84" s="8">
        <v>1</v>
      </c>
      <c r="F84" s="8">
        <v>1</v>
      </c>
      <c r="J84" s="8" t="s">
        <v>31</v>
      </c>
      <c r="K84" s="8" t="s">
        <v>31</v>
      </c>
      <c r="L84" s="8" t="s">
        <v>31</v>
      </c>
      <c r="M84" s="8" t="s">
        <v>31</v>
      </c>
      <c r="N84" s="8" t="s">
        <v>31</v>
      </c>
      <c r="Q84" s="8" t="s">
        <v>31</v>
      </c>
      <c r="R84" s="8" t="s">
        <v>31</v>
      </c>
      <c r="S84" s="8" t="s">
        <v>31</v>
      </c>
      <c r="T84" s="8" t="s">
        <v>31</v>
      </c>
      <c r="U84" s="8" t="s">
        <v>31</v>
      </c>
    </row>
    <row r="85" spans="2:25" ht="150">
      <c r="B85" s="6">
        <v>15</v>
      </c>
      <c r="C85" s="8">
        <v>1</v>
      </c>
      <c r="D85" s="8">
        <v>1</v>
      </c>
      <c r="E85" s="8">
        <v>1</v>
      </c>
      <c r="F85" s="8">
        <v>1</v>
      </c>
      <c r="J85" s="8">
        <v>1</v>
      </c>
      <c r="K85" s="8">
        <v>1</v>
      </c>
      <c r="L85" s="8">
        <v>1</v>
      </c>
      <c r="M85" s="8">
        <v>0</v>
      </c>
      <c r="N85" s="8">
        <v>1</v>
      </c>
      <c r="O85" s="10" t="s">
        <v>160</v>
      </c>
      <c r="Q85" s="8">
        <v>1</v>
      </c>
      <c r="R85" s="8">
        <v>1</v>
      </c>
      <c r="S85" s="8">
        <v>1</v>
      </c>
      <c r="T85" s="8">
        <v>1</v>
      </c>
      <c r="U85" s="8">
        <v>1</v>
      </c>
      <c r="Y85" s="10" t="s">
        <v>159</v>
      </c>
    </row>
    <row r="86" spans="2:25" ht="60">
      <c r="B86" s="6">
        <v>15</v>
      </c>
      <c r="C86" s="8">
        <v>1</v>
      </c>
      <c r="D86" s="8">
        <v>1</v>
      </c>
      <c r="E86" s="8">
        <v>1</v>
      </c>
      <c r="F86" s="8" t="s">
        <v>31</v>
      </c>
      <c r="I86" s="10" t="s">
        <v>187</v>
      </c>
      <c r="J86" s="8">
        <v>1</v>
      </c>
      <c r="K86" s="8">
        <v>1</v>
      </c>
      <c r="L86" s="8">
        <v>1</v>
      </c>
      <c r="M86" s="8">
        <v>1</v>
      </c>
      <c r="N86" s="8">
        <v>1</v>
      </c>
      <c r="Q86" s="8">
        <v>0</v>
      </c>
      <c r="R86" s="8">
        <v>0</v>
      </c>
      <c r="S86" s="8">
        <v>0</v>
      </c>
      <c r="T86" s="8">
        <v>0</v>
      </c>
      <c r="U86" s="8">
        <v>0</v>
      </c>
      <c r="Y86" s="10" t="s">
        <v>188</v>
      </c>
    </row>
    <row r="87" spans="2:25" ht="30">
      <c r="B87" s="6">
        <v>15</v>
      </c>
      <c r="C87" s="8">
        <v>1</v>
      </c>
      <c r="D87" s="8">
        <v>0</v>
      </c>
      <c r="E87" s="8">
        <v>1</v>
      </c>
      <c r="F87" s="8">
        <v>1</v>
      </c>
      <c r="J87" s="8">
        <v>1</v>
      </c>
      <c r="K87" s="8">
        <v>1</v>
      </c>
      <c r="L87" s="8">
        <v>1</v>
      </c>
      <c r="M87" s="8">
        <v>1</v>
      </c>
      <c r="N87" s="8">
        <v>1</v>
      </c>
      <c r="Q87" s="8">
        <v>1</v>
      </c>
      <c r="R87" s="8">
        <v>1</v>
      </c>
      <c r="S87" s="8">
        <v>1</v>
      </c>
      <c r="T87" s="8">
        <v>1</v>
      </c>
      <c r="U87" s="8">
        <v>1</v>
      </c>
      <c r="Y87" s="10" t="s">
        <v>257</v>
      </c>
    </row>
    <row r="88" spans="2:25" ht="228">
      <c r="B88" s="6">
        <v>15</v>
      </c>
      <c r="C88" s="8" t="s">
        <v>31</v>
      </c>
      <c r="D88" s="8" t="s">
        <v>31</v>
      </c>
      <c r="E88" s="8" t="s">
        <v>31</v>
      </c>
      <c r="F88" s="8" t="s">
        <v>31</v>
      </c>
      <c r="I88" s="10" t="s">
        <v>268</v>
      </c>
      <c r="J88" s="8">
        <v>1</v>
      </c>
      <c r="K88" s="8">
        <v>0</v>
      </c>
      <c r="L88" s="8">
        <v>1</v>
      </c>
      <c r="M88" s="8">
        <v>1</v>
      </c>
      <c r="N88" s="8">
        <v>1</v>
      </c>
      <c r="O88" s="11" t="s">
        <v>269</v>
      </c>
      <c r="Q88" s="8" t="s">
        <v>31</v>
      </c>
      <c r="R88" s="8" t="s">
        <v>31</v>
      </c>
      <c r="S88" s="8" t="s">
        <v>31</v>
      </c>
      <c r="T88" s="8" t="s">
        <v>31</v>
      </c>
      <c r="U88" s="8" t="s">
        <v>31</v>
      </c>
      <c r="X88" s="11" t="s">
        <v>270</v>
      </c>
      <c r="Y88" s="10" t="s">
        <v>271</v>
      </c>
    </row>
    <row r="89" spans="2:25">
      <c r="B89" s="6">
        <v>15</v>
      </c>
      <c r="C89" s="8">
        <v>1</v>
      </c>
      <c r="D89" s="8">
        <v>1</v>
      </c>
      <c r="E89" s="8">
        <v>1</v>
      </c>
      <c r="F89" s="8">
        <v>1</v>
      </c>
      <c r="I89" s="8" t="s">
        <v>272</v>
      </c>
      <c r="J89" s="8">
        <v>1</v>
      </c>
      <c r="K89" s="8">
        <v>1</v>
      </c>
      <c r="L89" s="8">
        <v>1</v>
      </c>
      <c r="M89" s="8">
        <v>1</v>
      </c>
      <c r="N89" s="8">
        <v>1</v>
      </c>
      <c r="O89" s="11"/>
      <c r="Q89" s="8">
        <v>1</v>
      </c>
      <c r="R89" s="8">
        <v>1</v>
      </c>
      <c r="S89" s="8">
        <v>1</v>
      </c>
      <c r="T89" s="8">
        <v>1</v>
      </c>
      <c r="U89" s="8">
        <v>1</v>
      </c>
      <c r="X89" s="11"/>
      <c r="Y89" s="10" t="s">
        <v>273</v>
      </c>
    </row>
    <row r="90" spans="2:25" ht="30">
      <c r="B90" s="6" t="s">
        <v>38</v>
      </c>
      <c r="C90" s="8">
        <v>1</v>
      </c>
      <c r="D90" s="8">
        <v>1</v>
      </c>
      <c r="E90" s="8">
        <v>1</v>
      </c>
      <c r="F90" s="8">
        <v>1</v>
      </c>
      <c r="I90" s="8" t="s">
        <v>39</v>
      </c>
      <c r="J90" s="8">
        <v>1</v>
      </c>
      <c r="K90" s="8">
        <v>1</v>
      </c>
      <c r="L90" s="8">
        <v>1</v>
      </c>
      <c r="M90" s="8">
        <v>1</v>
      </c>
      <c r="N90" s="8">
        <v>1</v>
      </c>
      <c r="Q90" s="8">
        <v>1</v>
      </c>
      <c r="R90" s="8">
        <v>1</v>
      </c>
      <c r="S90" s="8">
        <v>1</v>
      </c>
      <c r="T90" s="8">
        <v>1</v>
      </c>
      <c r="U90" s="8">
        <v>1</v>
      </c>
      <c r="Y90" s="10" t="s">
        <v>40</v>
      </c>
    </row>
    <row r="91" spans="2:25" ht="28.5">
      <c r="B91" s="6" t="s">
        <v>38</v>
      </c>
      <c r="C91" s="8">
        <v>1</v>
      </c>
      <c r="D91" s="8">
        <v>1</v>
      </c>
      <c r="E91" s="8">
        <v>1</v>
      </c>
      <c r="F91" s="8">
        <v>1</v>
      </c>
      <c r="J91" s="8">
        <v>1</v>
      </c>
      <c r="K91" s="8">
        <v>1</v>
      </c>
      <c r="L91" s="8">
        <v>1</v>
      </c>
      <c r="M91" s="8">
        <v>1</v>
      </c>
      <c r="N91" s="8">
        <v>1</v>
      </c>
      <c r="Q91" s="8">
        <v>1</v>
      </c>
      <c r="R91" s="8">
        <v>1</v>
      </c>
      <c r="S91" s="8">
        <v>1</v>
      </c>
      <c r="T91" s="8">
        <v>1</v>
      </c>
      <c r="U91" s="8">
        <v>1</v>
      </c>
      <c r="Y91" s="11" t="s">
        <v>62</v>
      </c>
    </row>
    <row r="92" spans="2:25" ht="135">
      <c r="B92" s="6" t="s">
        <v>49</v>
      </c>
      <c r="C92" s="8">
        <v>1</v>
      </c>
      <c r="D92" s="8">
        <v>1</v>
      </c>
      <c r="E92" s="8">
        <v>1</v>
      </c>
      <c r="F92" s="8">
        <v>0</v>
      </c>
      <c r="G92" s="10" t="s">
        <v>50</v>
      </c>
      <c r="I92" s="8" t="s">
        <v>51</v>
      </c>
      <c r="J92" s="8">
        <v>1</v>
      </c>
      <c r="K92" s="8">
        <v>1</v>
      </c>
      <c r="L92" s="8">
        <v>1</v>
      </c>
      <c r="M92" s="8">
        <v>1</v>
      </c>
      <c r="N92" s="8">
        <v>1</v>
      </c>
      <c r="O92" s="10" t="s">
        <v>50</v>
      </c>
      <c r="Q92" s="8">
        <v>1</v>
      </c>
      <c r="R92" s="8">
        <v>1</v>
      </c>
      <c r="S92" s="8">
        <v>1</v>
      </c>
      <c r="T92" s="8">
        <v>1</v>
      </c>
      <c r="U92" s="8">
        <v>1</v>
      </c>
      <c r="V92" s="10" t="s">
        <v>50</v>
      </c>
      <c r="X92" s="10" t="s">
        <v>52</v>
      </c>
      <c r="Y92" s="11" t="s">
        <v>53</v>
      </c>
    </row>
    <row r="93" spans="2:25">
      <c r="B93" s="6" t="s">
        <v>49</v>
      </c>
      <c r="C93" s="8">
        <v>1</v>
      </c>
      <c r="D93" s="8">
        <v>1</v>
      </c>
      <c r="E93" s="8">
        <v>1</v>
      </c>
      <c r="F93" s="8">
        <v>1</v>
      </c>
      <c r="J93" s="8">
        <v>1</v>
      </c>
      <c r="K93" s="8">
        <v>1</v>
      </c>
      <c r="L93" s="8">
        <v>1</v>
      </c>
      <c r="M93" s="8">
        <v>1</v>
      </c>
      <c r="N93" s="8" t="s">
        <v>31</v>
      </c>
      <c r="Q93" s="8">
        <v>1</v>
      </c>
      <c r="R93" s="8">
        <v>1</v>
      </c>
      <c r="S93" s="8">
        <v>1</v>
      </c>
      <c r="T93" s="8">
        <v>1</v>
      </c>
      <c r="U93" s="8">
        <v>1</v>
      </c>
    </row>
    <row r="94" spans="2:25">
      <c r="B94" s="6" t="s">
        <v>49</v>
      </c>
      <c r="C94" s="8">
        <v>1</v>
      </c>
      <c r="D94" s="8">
        <v>1</v>
      </c>
      <c r="E94" s="8">
        <v>1</v>
      </c>
      <c r="F94" s="8">
        <v>1</v>
      </c>
      <c r="I94" s="8" t="s">
        <v>61</v>
      </c>
      <c r="J94" s="8">
        <v>1</v>
      </c>
      <c r="K94" s="8">
        <v>1</v>
      </c>
      <c r="L94" s="8">
        <v>1</v>
      </c>
      <c r="M94" s="8">
        <v>1</v>
      </c>
      <c r="N94" s="8">
        <v>1</v>
      </c>
      <c r="Q94" s="8">
        <v>0</v>
      </c>
      <c r="R94" s="8">
        <v>0</v>
      </c>
      <c r="S94" s="8">
        <v>1</v>
      </c>
      <c r="T94" s="8">
        <v>1</v>
      </c>
      <c r="U94" s="8">
        <v>0</v>
      </c>
    </row>
    <row r="95" spans="2:25" ht="75">
      <c r="B95" s="6" t="s">
        <v>49</v>
      </c>
      <c r="C95" s="8" t="s">
        <v>31</v>
      </c>
      <c r="D95" s="8" t="s">
        <v>31</v>
      </c>
      <c r="E95" s="8" t="s">
        <v>31</v>
      </c>
      <c r="F95" s="8" t="s">
        <v>31</v>
      </c>
      <c r="G95" s="7" t="s">
        <v>74</v>
      </c>
      <c r="I95" s="8" t="s">
        <v>75</v>
      </c>
      <c r="J95" s="8">
        <v>1</v>
      </c>
      <c r="K95" s="8">
        <v>1</v>
      </c>
      <c r="L95" s="8">
        <v>1</v>
      </c>
      <c r="M95" s="8">
        <v>1</v>
      </c>
      <c r="N95" s="8">
        <v>0</v>
      </c>
      <c r="O95" s="10" t="s">
        <v>76</v>
      </c>
      <c r="Q95" s="8" t="s">
        <v>31</v>
      </c>
      <c r="R95" s="8" t="s">
        <v>31</v>
      </c>
      <c r="S95" s="8" t="s">
        <v>31</v>
      </c>
      <c r="T95" s="8" t="s">
        <v>31</v>
      </c>
      <c r="U95" s="8" t="s">
        <v>31</v>
      </c>
      <c r="X95" s="10" t="s">
        <v>77</v>
      </c>
    </row>
    <row r="96" spans="2:25" ht="30">
      <c r="B96" s="6" t="s">
        <v>49</v>
      </c>
      <c r="C96" s="8">
        <v>1</v>
      </c>
      <c r="D96" s="8">
        <v>1</v>
      </c>
      <c r="E96" s="8">
        <v>1</v>
      </c>
      <c r="F96" s="8">
        <v>1</v>
      </c>
      <c r="I96" s="8" t="s">
        <v>82</v>
      </c>
      <c r="J96" s="8">
        <v>1</v>
      </c>
      <c r="K96" s="8">
        <v>1</v>
      </c>
      <c r="L96" s="8">
        <v>1</v>
      </c>
      <c r="M96" s="8">
        <v>1</v>
      </c>
      <c r="N96" s="8">
        <v>1</v>
      </c>
      <c r="Q96" s="8">
        <v>0</v>
      </c>
      <c r="R96" s="8">
        <v>0</v>
      </c>
      <c r="S96" s="8">
        <v>0</v>
      </c>
      <c r="T96" s="8">
        <v>0</v>
      </c>
      <c r="U96" s="8">
        <v>0</v>
      </c>
      <c r="V96" s="10" t="s">
        <v>83</v>
      </c>
      <c r="Y96" s="10" t="s">
        <v>84</v>
      </c>
    </row>
    <row r="97" spans="2:25">
      <c r="B97" s="6" t="s">
        <v>49</v>
      </c>
      <c r="C97" s="8">
        <v>1</v>
      </c>
      <c r="D97" s="8">
        <v>1</v>
      </c>
      <c r="E97" s="8">
        <v>0</v>
      </c>
      <c r="F97" s="8">
        <v>1</v>
      </c>
      <c r="J97" s="8">
        <v>1</v>
      </c>
      <c r="K97" s="8">
        <v>1</v>
      </c>
      <c r="L97" s="8">
        <v>0</v>
      </c>
      <c r="M97" s="8">
        <v>0</v>
      </c>
      <c r="N97" s="8">
        <v>1</v>
      </c>
      <c r="Q97" s="8">
        <v>1</v>
      </c>
      <c r="R97" s="8">
        <v>1</v>
      </c>
      <c r="S97" s="8">
        <v>0</v>
      </c>
      <c r="T97" s="8">
        <v>0</v>
      </c>
      <c r="U97" s="8">
        <v>1</v>
      </c>
    </row>
    <row r="98" spans="2:25" ht="30">
      <c r="B98" s="6" t="s">
        <v>49</v>
      </c>
      <c r="C98" s="8">
        <v>0</v>
      </c>
      <c r="D98" s="8">
        <v>1</v>
      </c>
      <c r="E98" s="8">
        <v>1</v>
      </c>
      <c r="F98" s="8">
        <v>1</v>
      </c>
      <c r="J98" s="8">
        <v>0</v>
      </c>
      <c r="K98" s="8">
        <v>1</v>
      </c>
      <c r="L98" s="8">
        <v>1</v>
      </c>
      <c r="M98" s="8">
        <v>1</v>
      </c>
      <c r="N98" s="8">
        <v>1</v>
      </c>
      <c r="Q98" s="8" t="s">
        <v>31</v>
      </c>
      <c r="R98" s="8" t="s">
        <v>31</v>
      </c>
      <c r="S98" s="8" t="s">
        <v>31</v>
      </c>
      <c r="T98" s="8" t="s">
        <v>31</v>
      </c>
      <c r="U98" s="8" t="s">
        <v>31</v>
      </c>
      <c r="Y98" s="10" t="s">
        <v>112</v>
      </c>
    </row>
    <row r="99" spans="2:25" ht="60">
      <c r="B99" s="6" t="s">
        <v>49</v>
      </c>
      <c r="C99" s="8">
        <v>0</v>
      </c>
      <c r="D99" s="8">
        <v>1</v>
      </c>
      <c r="E99" s="8">
        <v>1</v>
      </c>
      <c r="F99" s="8">
        <v>1</v>
      </c>
      <c r="J99" s="8">
        <v>0</v>
      </c>
      <c r="K99" s="8">
        <v>1</v>
      </c>
      <c r="L99" s="8">
        <v>1</v>
      </c>
      <c r="M99" s="8">
        <v>1</v>
      </c>
      <c r="N99" s="8">
        <v>1</v>
      </c>
      <c r="Q99" s="8">
        <v>0</v>
      </c>
      <c r="R99" s="8">
        <v>1</v>
      </c>
      <c r="S99" s="8">
        <v>1</v>
      </c>
      <c r="T99" s="8">
        <v>1</v>
      </c>
      <c r="U99" s="8">
        <v>0</v>
      </c>
      <c r="X99" s="10" t="s">
        <v>117</v>
      </c>
      <c r="Y99" s="10" t="s">
        <v>118</v>
      </c>
    </row>
    <row r="100" spans="2:25">
      <c r="B100" s="6" t="s">
        <v>49</v>
      </c>
      <c r="C100" s="8" t="s">
        <v>31</v>
      </c>
      <c r="D100" s="8" t="s">
        <v>31</v>
      </c>
      <c r="E100" s="8" t="s">
        <v>31</v>
      </c>
      <c r="F100" s="8" t="s">
        <v>31</v>
      </c>
      <c r="J100" s="8">
        <v>1</v>
      </c>
      <c r="K100" s="8">
        <v>1</v>
      </c>
      <c r="L100" s="8">
        <v>1</v>
      </c>
      <c r="M100" s="8">
        <v>1</v>
      </c>
      <c r="N100" s="8">
        <v>1</v>
      </c>
      <c r="Q100" s="8" t="s">
        <v>31</v>
      </c>
      <c r="R100" s="8" t="s">
        <v>31</v>
      </c>
      <c r="S100" s="8" t="s">
        <v>31</v>
      </c>
      <c r="T100" s="8" t="s">
        <v>31</v>
      </c>
      <c r="U100" s="8" t="s">
        <v>31</v>
      </c>
      <c r="Y100" s="10" t="s">
        <v>132</v>
      </c>
    </row>
    <row r="101" spans="2:25" ht="42.75">
      <c r="B101" s="6" t="s">
        <v>49</v>
      </c>
      <c r="C101" s="8">
        <v>1</v>
      </c>
      <c r="D101" s="8">
        <v>1</v>
      </c>
      <c r="E101" s="8">
        <v>1</v>
      </c>
      <c r="F101" s="8">
        <v>1</v>
      </c>
      <c r="I101" s="8" t="s">
        <v>51</v>
      </c>
      <c r="J101" s="8">
        <v>1</v>
      </c>
      <c r="K101" s="8">
        <v>1</v>
      </c>
      <c r="L101" s="8">
        <v>1</v>
      </c>
      <c r="M101" s="8">
        <v>1</v>
      </c>
      <c r="N101" s="8">
        <v>0</v>
      </c>
      <c r="Q101" s="8">
        <v>1</v>
      </c>
      <c r="R101" s="8">
        <v>1</v>
      </c>
      <c r="S101" s="8">
        <v>1</v>
      </c>
      <c r="T101" s="8">
        <v>1</v>
      </c>
      <c r="U101" s="8">
        <v>1</v>
      </c>
      <c r="Y101" s="11" t="s">
        <v>133</v>
      </c>
    </row>
    <row r="102" spans="2:25" ht="30">
      <c r="B102" s="6" t="s">
        <v>49</v>
      </c>
      <c r="C102" s="8">
        <v>1</v>
      </c>
      <c r="D102" s="8" t="s">
        <v>31</v>
      </c>
      <c r="E102" s="8">
        <v>1</v>
      </c>
      <c r="F102" s="8">
        <v>1</v>
      </c>
      <c r="J102" s="8">
        <v>1</v>
      </c>
      <c r="K102" s="8">
        <v>1</v>
      </c>
      <c r="L102" s="8">
        <v>1</v>
      </c>
      <c r="M102" s="8">
        <v>1</v>
      </c>
      <c r="N102" s="8">
        <v>1</v>
      </c>
      <c r="Q102" s="8">
        <v>1</v>
      </c>
      <c r="R102" s="8">
        <v>1</v>
      </c>
      <c r="S102" s="8">
        <v>1</v>
      </c>
      <c r="T102" s="8">
        <v>1</v>
      </c>
      <c r="U102" s="8">
        <v>1</v>
      </c>
      <c r="Y102" s="10" t="s">
        <v>134</v>
      </c>
    </row>
    <row r="103" spans="2:25">
      <c r="B103" s="6" t="s">
        <v>49</v>
      </c>
      <c r="C103" s="8">
        <v>1</v>
      </c>
      <c r="D103" s="8">
        <v>1</v>
      </c>
      <c r="E103" s="8">
        <v>1</v>
      </c>
      <c r="F103" s="8">
        <v>1</v>
      </c>
      <c r="J103" s="8" t="s">
        <v>31</v>
      </c>
      <c r="K103" s="8" t="s">
        <v>31</v>
      </c>
      <c r="L103" s="8" t="s">
        <v>31</v>
      </c>
      <c r="M103" s="8" t="s">
        <v>31</v>
      </c>
      <c r="N103" s="8" t="s">
        <v>31</v>
      </c>
      <c r="Q103" s="8" t="s">
        <v>31</v>
      </c>
      <c r="R103" s="8" t="s">
        <v>31</v>
      </c>
      <c r="S103" s="8" t="s">
        <v>31</v>
      </c>
      <c r="T103" s="8" t="s">
        <v>31</v>
      </c>
      <c r="U103" s="8" t="s">
        <v>31</v>
      </c>
    </row>
    <row r="104" spans="2:25" ht="30">
      <c r="B104" s="6" t="s">
        <v>49</v>
      </c>
      <c r="C104" s="8">
        <v>1</v>
      </c>
      <c r="D104" s="8">
        <v>1</v>
      </c>
      <c r="E104" s="8">
        <v>1</v>
      </c>
      <c r="F104" s="8">
        <v>1</v>
      </c>
      <c r="I104" s="8" t="s">
        <v>149</v>
      </c>
      <c r="J104" s="8">
        <v>1</v>
      </c>
      <c r="K104" s="8">
        <v>1</v>
      </c>
      <c r="L104" s="8">
        <v>1</v>
      </c>
      <c r="M104" s="8">
        <v>1</v>
      </c>
      <c r="N104" s="8">
        <v>1</v>
      </c>
      <c r="Q104" s="8" t="s">
        <v>31</v>
      </c>
      <c r="R104" s="8" t="s">
        <v>31</v>
      </c>
      <c r="S104" s="8" t="s">
        <v>31</v>
      </c>
      <c r="T104" s="8" t="s">
        <v>31</v>
      </c>
      <c r="U104" s="8" t="s">
        <v>31</v>
      </c>
      <c r="X104" s="11" t="s">
        <v>150</v>
      </c>
      <c r="Y104" s="10" t="s">
        <v>151</v>
      </c>
    </row>
    <row r="105" spans="2:25" ht="45">
      <c r="B105" s="6" t="s">
        <v>49</v>
      </c>
      <c r="C105" s="8">
        <v>1</v>
      </c>
      <c r="D105" s="8">
        <v>1</v>
      </c>
      <c r="E105" s="8">
        <v>1</v>
      </c>
      <c r="F105" s="8">
        <v>1</v>
      </c>
      <c r="I105" s="8" t="s">
        <v>161</v>
      </c>
      <c r="J105" s="8">
        <v>1</v>
      </c>
      <c r="K105" s="8">
        <v>1</v>
      </c>
      <c r="L105" s="8">
        <v>1</v>
      </c>
      <c r="M105" s="8">
        <v>1</v>
      </c>
      <c r="N105" s="8">
        <v>1</v>
      </c>
      <c r="Q105" s="8">
        <v>1</v>
      </c>
      <c r="R105" s="8">
        <v>1</v>
      </c>
      <c r="S105" s="8">
        <v>1</v>
      </c>
      <c r="T105" s="8">
        <v>1</v>
      </c>
      <c r="U105" s="8">
        <v>1</v>
      </c>
      <c r="X105" s="10" t="s">
        <v>162</v>
      </c>
      <c r="Y105" s="10" t="s">
        <v>163</v>
      </c>
    </row>
    <row r="106" spans="2:25" ht="60">
      <c r="B106" s="6" t="s">
        <v>49</v>
      </c>
      <c r="C106" s="8">
        <v>1</v>
      </c>
      <c r="D106" s="8">
        <v>1</v>
      </c>
      <c r="E106" s="8">
        <v>1</v>
      </c>
      <c r="F106" s="8">
        <v>1</v>
      </c>
      <c r="I106" s="8" t="s">
        <v>203</v>
      </c>
      <c r="J106" s="8">
        <v>1</v>
      </c>
      <c r="K106" s="8">
        <v>1</v>
      </c>
      <c r="L106" s="8">
        <v>1</v>
      </c>
      <c r="M106" s="8" t="s">
        <v>31</v>
      </c>
      <c r="N106" s="8">
        <v>1</v>
      </c>
      <c r="Q106" s="8">
        <v>1</v>
      </c>
      <c r="R106" s="8">
        <v>1</v>
      </c>
      <c r="S106" s="8">
        <v>1</v>
      </c>
      <c r="T106" s="8">
        <v>1</v>
      </c>
      <c r="U106" s="8">
        <v>1</v>
      </c>
      <c r="X106" s="10" t="s">
        <v>204</v>
      </c>
      <c r="Y106" s="10" t="s">
        <v>205</v>
      </c>
    </row>
    <row r="107" spans="2:25" ht="30">
      <c r="B107" s="6" t="s">
        <v>49</v>
      </c>
      <c r="C107" s="8">
        <v>1</v>
      </c>
      <c r="D107" s="8">
        <v>1</v>
      </c>
      <c r="E107" s="8">
        <v>1</v>
      </c>
      <c r="F107" s="8">
        <v>1</v>
      </c>
      <c r="I107" s="8" t="s">
        <v>206</v>
      </c>
      <c r="J107" s="8">
        <v>1</v>
      </c>
      <c r="K107" s="8">
        <v>1</v>
      </c>
      <c r="L107" s="8">
        <v>1</v>
      </c>
      <c r="M107" s="8">
        <v>1</v>
      </c>
      <c r="N107" s="8">
        <v>1</v>
      </c>
      <c r="Q107" s="8">
        <v>1</v>
      </c>
      <c r="R107" s="8">
        <v>1</v>
      </c>
      <c r="S107" s="8">
        <v>1</v>
      </c>
      <c r="T107" s="8">
        <v>1</v>
      </c>
      <c r="U107" s="8">
        <v>1</v>
      </c>
      <c r="Y107" s="10" t="s">
        <v>207</v>
      </c>
    </row>
    <row r="108" spans="2:25">
      <c r="B108" s="6" t="s">
        <v>49</v>
      </c>
      <c r="C108" s="8">
        <v>1</v>
      </c>
      <c r="D108" s="8">
        <v>1</v>
      </c>
      <c r="E108" s="8">
        <v>1</v>
      </c>
      <c r="F108" s="8">
        <v>1</v>
      </c>
      <c r="I108" s="8" t="s">
        <v>51</v>
      </c>
      <c r="J108" s="8">
        <v>1</v>
      </c>
      <c r="K108" s="8">
        <v>1</v>
      </c>
      <c r="L108" s="8">
        <v>1</v>
      </c>
      <c r="M108" s="8">
        <v>1</v>
      </c>
      <c r="N108" s="8">
        <v>1</v>
      </c>
      <c r="Q108" s="8">
        <v>1</v>
      </c>
      <c r="R108" s="8">
        <v>1</v>
      </c>
      <c r="S108" s="8">
        <v>1</v>
      </c>
      <c r="T108" s="8">
        <v>1</v>
      </c>
      <c r="U108" s="8">
        <v>1</v>
      </c>
    </row>
    <row r="109" spans="2:25" ht="28.5">
      <c r="B109" s="6" t="s">
        <v>49</v>
      </c>
      <c r="C109" s="8">
        <v>1</v>
      </c>
      <c r="D109" s="8">
        <v>1</v>
      </c>
      <c r="E109" s="8">
        <v>1</v>
      </c>
      <c r="F109" s="8">
        <v>1</v>
      </c>
      <c r="J109" s="8">
        <v>1</v>
      </c>
      <c r="K109" s="8">
        <v>1</v>
      </c>
      <c r="L109" s="8">
        <v>1</v>
      </c>
      <c r="M109" s="8">
        <v>1</v>
      </c>
      <c r="N109" s="8">
        <v>1</v>
      </c>
      <c r="Q109" s="8">
        <v>1</v>
      </c>
      <c r="R109" s="8">
        <v>0</v>
      </c>
      <c r="S109" s="8">
        <v>1</v>
      </c>
      <c r="T109" s="8">
        <v>1</v>
      </c>
      <c r="U109" s="8">
        <v>1</v>
      </c>
      <c r="Y109" s="11" t="s">
        <v>244</v>
      </c>
    </row>
    <row r="110" spans="2:25" ht="60">
      <c r="B110" s="6" t="s">
        <v>49</v>
      </c>
      <c r="C110" s="8">
        <v>1</v>
      </c>
      <c r="D110" s="8">
        <v>1</v>
      </c>
      <c r="E110" s="8">
        <v>1</v>
      </c>
      <c r="F110" s="8">
        <v>1</v>
      </c>
      <c r="I110" s="11" t="s">
        <v>252</v>
      </c>
      <c r="J110" s="8">
        <v>1</v>
      </c>
      <c r="K110" s="8">
        <v>1</v>
      </c>
      <c r="L110" s="8">
        <v>1</v>
      </c>
      <c r="M110" s="8">
        <v>1</v>
      </c>
      <c r="N110" s="8">
        <v>1</v>
      </c>
      <c r="Q110" s="8">
        <v>1</v>
      </c>
      <c r="R110" s="8">
        <v>1</v>
      </c>
      <c r="S110" s="8">
        <v>1</v>
      </c>
      <c r="T110" s="8">
        <v>1</v>
      </c>
      <c r="U110" s="8">
        <v>1</v>
      </c>
      <c r="X110" s="10" t="s">
        <v>253</v>
      </c>
      <c r="Y110" s="10" t="s">
        <v>254</v>
      </c>
    </row>
    <row r="111" spans="2:25" ht="75">
      <c r="B111" s="6" t="s">
        <v>49</v>
      </c>
      <c r="C111" s="8">
        <v>1</v>
      </c>
      <c r="D111" s="8">
        <v>1</v>
      </c>
      <c r="E111" s="8">
        <v>1</v>
      </c>
      <c r="F111" s="8">
        <v>1</v>
      </c>
      <c r="I111" s="10" t="s">
        <v>255</v>
      </c>
      <c r="J111" s="8">
        <v>1</v>
      </c>
      <c r="K111" s="8">
        <v>1</v>
      </c>
      <c r="L111" s="8">
        <v>1</v>
      </c>
      <c r="M111" s="8">
        <v>1</v>
      </c>
      <c r="N111" s="8">
        <v>1</v>
      </c>
      <c r="Q111" s="8">
        <v>1</v>
      </c>
      <c r="R111" s="8">
        <v>1</v>
      </c>
      <c r="S111" s="8">
        <v>1</v>
      </c>
      <c r="T111" s="8">
        <v>1</v>
      </c>
      <c r="U111" s="8">
        <v>1</v>
      </c>
      <c r="Y111" s="10" t="s">
        <v>256</v>
      </c>
    </row>
    <row r="112" spans="2:25" ht="15.75" thickBot="1">
      <c r="I112" s="10"/>
    </row>
    <row r="113" spans="2:24">
      <c r="B113" s="30" t="s">
        <v>276</v>
      </c>
      <c r="C113" s="73">
        <f>COUNTIF(C3:C111,1)</f>
        <v>96</v>
      </c>
      <c r="D113" s="73">
        <f t="shared" ref="D113" si="0">COUNTIF(D3:D111,1)</f>
        <v>94</v>
      </c>
      <c r="E113" s="73">
        <f t="shared" ref="E113" si="1">COUNTIF(E3:E111,1)</f>
        <v>98</v>
      </c>
      <c r="F113" s="73">
        <f t="shared" ref="F113" si="2">COUNTIF(F3:F111,1)</f>
        <v>96</v>
      </c>
      <c r="G113" s="44"/>
      <c r="H113" s="73"/>
      <c r="I113" s="73"/>
      <c r="J113" s="73">
        <f>COUNTIF(J3:J111,1)</f>
        <v>83</v>
      </c>
      <c r="K113" s="73">
        <f t="shared" ref="K113:N113" si="3">COUNTIF(K3:K111,1)</f>
        <v>87</v>
      </c>
      <c r="L113" s="73">
        <f t="shared" si="3"/>
        <v>96</v>
      </c>
      <c r="M113" s="73">
        <f t="shared" si="3"/>
        <v>90</v>
      </c>
      <c r="N113" s="73">
        <f t="shared" si="3"/>
        <v>89</v>
      </c>
      <c r="O113" s="74"/>
      <c r="P113" s="73"/>
      <c r="Q113" s="73">
        <f>COUNTIF(Q3:Q111,1)</f>
        <v>82</v>
      </c>
      <c r="R113" s="73">
        <f t="shared" ref="R113" si="4">COUNTIF(R3:R111,1)</f>
        <v>82</v>
      </c>
      <c r="S113" s="73">
        <f t="shared" ref="S113" si="5">COUNTIF(S3:S111,1)</f>
        <v>88</v>
      </c>
      <c r="T113" s="73">
        <f t="shared" ref="T113" si="6">COUNTIF(T3:T111,1)</f>
        <v>88</v>
      </c>
      <c r="U113" s="75">
        <f t="shared" ref="U113" si="7">COUNTIF(U3:U111,1)</f>
        <v>83</v>
      </c>
      <c r="X113" s="11"/>
    </row>
    <row r="114" spans="2:24">
      <c r="B114" s="35" t="s">
        <v>277</v>
      </c>
      <c r="C114" s="76">
        <f>COUNTIF(C3:C111,0)</f>
        <v>8</v>
      </c>
      <c r="D114" s="76">
        <f t="shared" ref="D114:F114" si="8">COUNTIF(D3:D111,0)</f>
        <v>10</v>
      </c>
      <c r="E114" s="76">
        <f t="shared" si="8"/>
        <v>6</v>
      </c>
      <c r="F114" s="76">
        <f t="shared" si="8"/>
        <v>4</v>
      </c>
      <c r="G114" s="27"/>
      <c r="H114" s="76"/>
      <c r="I114" s="76"/>
      <c r="J114" s="76">
        <f>COUNTIF(J3:J111,0)</f>
        <v>18</v>
      </c>
      <c r="K114" s="76">
        <f t="shared" ref="K114:N114" si="9">COUNTIF(K3:K111,0)</f>
        <v>14</v>
      </c>
      <c r="L114" s="76">
        <f t="shared" si="9"/>
        <v>4</v>
      </c>
      <c r="M114" s="76">
        <f t="shared" si="9"/>
        <v>10</v>
      </c>
      <c r="N114" s="76">
        <f t="shared" si="9"/>
        <v>11</v>
      </c>
      <c r="O114" s="27"/>
      <c r="P114" s="76"/>
      <c r="Q114" s="76">
        <f>COUNTIF(Q3:Q111,0)</f>
        <v>10</v>
      </c>
      <c r="R114" s="76">
        <f t="shared" ref="R114:U114" si="10">COUNTIF(R3:R111,0)</f>
        <v>10</v>
      </c>
      <c r="S114" s="76">
        <f t="shared" si="10"/>
        <v>4</v>
      </c>
      <c r="T114" s="76">
        <f t="shared" si="10"/>
        <v>4</v>
      </c>
      <c r="U114" s="77">
        <f t="shared" si="10"/>
        <v>8</v>
      </c>
    </row>
    <row r="115" spans="2:24">
      <c r="B115" s="39" t="s">
        <v>274</v>
      </c>
      <c r="C115" s="76">
        <f>COUNTIF(C3:C111,"-")</f>
        <v>5</v>
      </c>
      <c r="D115" s="76">
        <f t="shared" ref="D115:F115" si="11">COUNTIF(D3:D111,"-")</f>
        <v>5</v>
      </c>
      <c r="E115" s="76">
        <f t="shared" si="11"/>
        <v>5</v>
      </c>
      <c r="F115" s="76">
        <f t="shared" si="11"/>
        <v>9</v>
      </c>
      <c r="G115" s="27"/>
      <c r="H115" s="76"/>
      <c r="I115" s="76"/>
      <c r="J115" s="76">
        <f>COUNTIF(J3:J111,"-")</f>
        <v>8</v>
      </c>
      <c r="K115" s="76">
        <f t="shared" ref="K115:N115" si="12">COUNTIF(K3:K111,"-")</f>
        <v>8</v>
      </c>
      <c r="L115" s="76">
        <f t="shared" si="12"/>
        <v>9</v>
      </c>
      <c r="M115" s="76">
        <f t="shared" si="12"/>
        <v>9</v>
      </c>
      <c r="N115" s="76">
        <f t="shared" si="12"/>
        <v>9</v>
      </c>
      <c r="O115" s="27"/>
      <c r="P115" s="76"/>
      <c r="Q115" s="76">
        <f>COUNTIF(Q3:Q111,"-")</f>
        <v>16</v>
      </c>
      <c r="R115" s="76">
        <f t="shared" ref="R115:U115" si="13">COUNTIF(R3:R111,"-")</f>
        <v>16</v>
      </c>
      <c r="S115" s="76">
        <f t="shared" si="13"/>
        <v>16</v>
      </c>
      <c r="T115" s="76">
        <f t="shared" si="13"/>
        <v>16</v>
      </c>
      <c r="U115" s="77">
        <f t="shared" si="13"/>
        <v>17</v>
      </c>
    </row>
    <row r="116" spans="2:24">
      <c r="B116" s="39" t="s">
        <v>279</v>
      </c>
      <c r="C116" s="76">
        <v>2</v>
      </c>
      <c r="D116" s="76">
        <v>2</v>
      </c>
      <c r="E116" s="76">
        <v>2</v>
      </c>
      <c r="F116" s="76">
        <v>2</v>
      </c>
      <c r="G116" s="27"/>
      <c r="H116" s="76"/>
      <c r="I116" s="76"/>
      <c r="J116" s="76">
        <v>2</v>
      </c>
      <c r="K116" s="76">
        <v>2</v>
      </c>
      <c r="L116" s="76">
        <v>2</v>
      </c>
      <c r="M116" s="76">
        <v>2</v>
      </c>
      <c r="N116" s="76">
        <v>2</v>
      </c>
      <c r="O116" s="27"/>
      <c r="P116" s="76"/>
      <c r="Q116" s="76">
        <v>2</v>
      </c>
      <c r="R116" s="76">
        <v>2</v>
      </c>
      <c r="S116" s="76">
        <v>2</v>
      </c>
      <c r="T116" s="76">
        <v>2</v>
      </c>
      <c r="U116" s="77">
        <v>2</v>
      </c>
    </row>
    <row r="117" spans="2:24">
      <c r="B117" s="39" t="s">
        <v>278</v>
      </c>
      <c r="C117" s="78">
        <f>C113/(C113+C114)</f>
        <v>0.92307692307692313</v>
      </c>
      <c r="D117" s="78">
        <f t="shared" ref="D117:F117" si="14">D113/(D113+D114)</f>
        <v>0.90384615384615385</v>
      </c>
      <c r="E117" s="78">
        <f t="shared" si="14"/>
        <v>0.94230769230769229</v>
      </c>
      <c r="F117" s="78">
        <f t="shared" si="14"/>
        <v>0.96</v>
      </c>
      <c r="G117" s="27"/>
      <c r="H117" s="76"/>
      <c r="I117" s="76"/>
      <c r="J117" s="78">
        <f>J113/(J113+J114)</f>
        <v>0.82178217821782173</v>
      </c>
      <c r="K117" s="78">
        <f t="shared" ref="K117:N117" si="15">K113/(K113+K114)</f>
        <v>0.86138613861386137</v>
      </c>
      <c r="L117" s="78">
        <f t="shared" si="15"/>
        <v>0.96</v>
      </c>
      <c r="M117" s="78">
        <f t="shared" si="15"/>
        <v>0.9</v>
      </c>
      <c r="N117" s="78">
        <f t="shared" si="15"/>
        <v>0.89</v>
      </c>
      <c r="O117" s="27"/>
      <c r="P117" s="76"/>
      <c r="Q117" s="78">
        <f>Q113/(Q113+Q114)</f>
        <v>0.89130434782608692</v>
      </c>
      <c r="R117" s="78">
        <f t="shared" ref="R117:U117" si="16">R113/(R113+R114)</f>
        <v>0.89130434782608692</v>
      </c>
      <c r="S117" s="78">
        <f t="shared" si="16"/>
        <v>0.95652173913043481</v>
      </c>
      <c r="T117" s="78">
        <f t="shared" si="16"/>
        <v>0.95652173913043481</v>
      </c>
      <c r="U117" s="79">
        <f t="shared" si="16"/>
        <v>0.91208791208791207</v>
      </c>
    </row>
    <row r="118" spans="2:24">
      <c r="B118" s="39"/>
      <c r="C118" s="76"/>
      <c r="D118" s="76"/>
      <c r="E118" s="76"/>
      <c r="F118" s="76"/>
      <c r="G118" s="27"/>
      <c r="H118" s="76"/>
      <c r="I118" s="76"/>
      <c r="J118" s="76"/>
      <c r="K118" s="76"/>
      <c r="L118" s="76"/>
      <c r="M118" s="76"/>
      <c r="N118" s="76"/>
      <c r="O118" s="27"/>
      <c r="P118" s="76"/>
      <c r="Q118" s="76"/>
      <c r="R118" s="76"/>
      <c r="S118" s="76"/>
      <c r="T118" s="76"/>
      <c r="U118" s="77"/>
    </row>
    <row r="119" spans="2:24" ht="15.75" thickBot="1">
      <c r="B119" s="45" t="s">
        <v>275</v>
      </c>
      <c r="C119" s="80">
        <f>(C113+D113+E113+F113+G113)/(C113+D113+E113+F113+G113+C114+D114+E114+F114+G114)</f>
        <v>0.93203883495145634</v>
      </c>
      <c r="D119" s="81"/>
      <c r="E119" s="81"/>
      <c r="F119" s="81"/>
      <c r="G119" s="82"/>
      <c r="H119" s="81"/>
      <c r="I119" s="81"/>
      <c r="J119" s="80">
        <f>(J113+K113+L113+M113+N113)/(J113+K113+L113+M113+N113+J114+K114+L114+M114+N114)</f>
        <v>0.88645418326693226</v>
      </c>
      <c r="K119" s="81"/>
      <c r="L119" s="81"/>
      <c r="M119" s="81"/>
      <c r="N119" s="81"/>
      <c r="O119" s="82"/>
      <c r="P119" s="81"/>
      <c r="Q119" s="80">
        <f>(Q113+R113+S113+T113+U113)/(Q113+R113+S113+T113+U113+Q114+R114+S114+T114+U114)</f>
        <v>0.92156862745098034</v>
      </c>
      <c r="R119" s="81"/>
      <c r="S119" s="81"/>
      <c r="T119" s="81"/>
      <c r="U119" s="83"/>
    </row>
  </sheetData>
  <sortState ref="A3:Y111">
    <sortCondition ref="B3:B111"/>
  </sortState>
  <mergeCells count="4">
    <mergeCell ref="C1:G1"/>
    <mergeCell ref="I1:O1"/>
    <mergeCell ref="Q1:V1"/>
    <mergeCell ref="X1:Y1"/>
  </mergeCells>
  <hyperlinks>
    <hyperlink ref="Y47" r:id="rId1" display="http://funkschule.at/"/>
  </hyperlink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B1:Y2"/>
  <sheetViews>
    <sheetView workbookViewId="0">
      <pane xSplit="2" ySplit="2" topLeftCell="C3" activePane="bottomRight" state="frozen"/>
      <selection pane="topRight" activeCell="C1" sqref="C1"/>
      <selection pane="bottomLeft" activeCell="A3" sqref="A3"/>
      <selection pane="bottomRight" activeCell="H1" sqref="H1:H1048576"/>
    </sheetView>
  </sheetViews>
  <sheetFormatPr defaultRowHeight="15"/>
  <cols>
    <col min="3" max="3" width="12.42578125" customWidth="1"/>
    <col min="4" max="4" width="11.5703125" customWidth="1"/>
    <col min="5" max="5" width="11.140625" customWidth="1"/>
    <col min="6" max="6" width="11.28515625" customWidth="1"/>
    <col min="7" max="7" width="11.85546875" customWidth="1"/>
    <col min="8" max="8" width="4.42578125" style="14" customWidth="1"/>
    <col min="9" max="9" width="12" customWidth="1"/>
    <col min="10" max="10" width="10.5703125" customWidth="1"/>
    <col min="11" max="11" width="10.42578125" customWidth="1"/>
    <col min="12" max="12" width="10.140625" customWidth="1"/>
    <col min="13" max="13" width="10.42578125" customWidth="1"/>
    <col min="14" max="14" width="10.85546875" customWidth="1"/>
    <col min="15" max="15" width="10.7109375" customWidth="1"/>
    <col min="16" max="16" width="4.42578125" style="14" customWidth="1"/>
    <col min="17" max="17" width="12.28515625" customWidth="1"/>
    <col min="18" max="18" width="11.5703125" customWidth="1"/>
    <col min="19" max="19" width="12.28515625" customWidth="1"/>
    <col min="20" max="20" width="10.7109375" customWidth="1"/>
    <col min="22" max="22" width="10.7109375" customWidth="1"/>
    <col min="23" max="23" width="4.85546875" style="14" customWidth="1"/>
    <col min="24" max="24" width="14.140625" customWidth="1"/>
    <col min="25" max="25" width="11.140625" customWidth="1"/>
  </cols>
  <sheetData>
    <row r="1" spans="2:25" s="8" customFormat="1">
      <c r="C1" s="66" t="s">
        <v>5</v>
      </c>
      <c r="D1" s="66"/>
      <c r="E1" s="66"/>
      <c r="F1" s="66"/>
      <c r="G1" s="66"/>
      <c r="H1" s="12"/>
      <c r="I1" s="67" t="s">
        <v>7</v>
      </c>
      <c r="J1" s="67"/>
      <c r="K1" s="67"/>
      <c r="L1" s="67"/>
      <c r="M1" s="67"/>
      <c r="N1" s="67"/>
      <c r="O1" s="67"/>
      <c r="P1" s="12"/>
      <c r="Q1" s="68" t="s">
        <v>8</v>
      </c>
      <c r="R1" s="68"/>
      <c r="S1" s="68"/>
      <c r="T1" s="68"/>
      <c r="U1" s="68"/>
      <c r="V1" s="68"/>
      <c r="W1" s="12"/>
      <c r="X1" s="69" t="s">
        <v>11</v>
      </c>
      <c r="Y1" s="69"/>
    </row>
    <row r="2" spans="2:25" s="9" customFormat="1" ht="60">
      <c r="B2" s="6" t="s">
        <v>0</v>
      </c>
      <c r="C2" s="2" t="s">
        <v>1</v>
      </c>
      <c r="D2" s="2" t="s">
        <v>2</v>
      </c>
      <c r="E2" s="2" t="s">
        <v>3</v>
      </c>
      <c r="F2" s="2" t="s">
        <v>280</v>
      </c>
      <c r="G2" s="2" t="s">
        <v>4</v>
      </c>
      <c r="H2" s="13"/>
      <c r="I2" s="3" t="s">
        <v>6</v>
      </c>
      <c r="J2" s="3" t="s">
        <v>1</v>
      </c>
      <c r="K2" s="3" t="s">
        <v>2</v>
      </c>
      <c r="L2" s="3" t="s">
        <v>3</v>
      </c>
      <c r="M2" s="3" t="s">
        <v>280</v>
      </c>
      <c r="N2" s="3" t="s">
        <v>15</v>
      </c>
      <c r="O2" s="3" t="s">
        <v>4</v>
      </c>
      <c r="P2" s="13"/>
      <c r="Q2" s="5" t="s">
        <v>1</v>
      </c>
      <c r="R2" s="5" t="s">
        <v>2</v>
      </c>
      <c r="S2" s="5" t="s">
        <v>3</v>
      </c>
      <c r="T2" s="5" t="s">
        <v>280</v>
      </c>
      <c r="U2" s="5" t="s">
        <v>15</v>
      </c>
      <c r="V2" s="5" t="s">
        <v>4</v>
      </c>
      <c r="W2" s="13"/>
      <c r="X2" s="4" t="s">
        <v>9</v>
      </c>
      <c r="Y2" s="4" t="s">
        <v>10</v>
      </c>
    </row>
  </sheetData>
  <mergeCells count="4">
    <mergeCell ref="C1:G1"/>
    <mergeCell ref="I1:O1"/>
    <mergeCell ref="Q1:V1"/>
    <mergeCell ref="X1:Y1"/>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B1:Y2"/>
  <sheetViews>
    <sheetView workbookViewId="0">
      <pane xSplit="2" ySplit="2" topLeftCell="C3" activePane="bottomRight" state="frozen"/>
      <selection pane="topRight" activeCell="C1" sqref="C1"/>
      <selection pane="bottomLeft" activeCell="A3" sqref="A3"/>
      <selection pane="bottomRight" activeCell="D6" sqref="D6"/>
    </sheetView>
  </sheetViews>
  <sheetFormatPr defaultRowHeight="15"/>
  <cols>
    <col min="3" max="4" width="11.5703125" customWidth="1"/>
    <col min="5" max="5" width="11.140625" customWidth="1"/>
    <col min="6" max="6" width="11" customWidth="1"/>
    <col min="7" max="7" width="10.85546875" customWidth="1"/>
    <col min="8" max="8" width="4.7109375" style="14" customWidth="1"/>
    <col min="9" max="9" width="12" customWidth="1"/>
    <col min="10" max="10" width="11" customWidth="1"/>
    <col min="11" max="11" width="11.140625" customWidth="1"/>
    <col min="12" max="12" width="10.5703125" customWidth="1"/>
    <col min="13" max="13" width="10.85546875" customWidth="1"/>
    <col min="14" max="14" width="10.28515625" customWidth="1"/>
    <col min="15" max="15" width="10.7109375" customWidth="1"/>
    <col min="16" max="16" width="4.7109375" style="14" customWidth="1"/>
    <col min="17" max="17" width="11.42578125" customWidth="1"/>
    <col min="18" max="18" width="12" customWidth="1"/>
    <col min="19" max="19" width="11.140625" customWidth="1"/>
    <col min="20" max="20" width="11" customWidth="1"/>
    <col min="21" max="22" width="10.5703125" customWidth="1"/>
    <col min="23" max="23" width="4.5703125" style="14" customWidth="1"/>
    <col min="24" max="24" width="15.140625" customWidth="1"/>
    <col min="25" max="25" width="11.7109375" customWidth="1"/>
  </cols>
  <sheetData>
    <row r="1" spans="2:25" s="8" customFormat="1">
      <c r="C1" s="66" t="s">
        <v>5</v>
      </c>
      <c r="D1" s="66"/>
      <c r="E1" s="66"/>
      <c r="F1" s="66"/>
      <c r="G1" s="66"/>
      <c r="H1" s="12"/>
      <c r="I1" s="67" t="s">
        <v>7</v>
      </c>
      <c r="J1" s="67"/>
      <c r="K1" s="67"/>
      <c r="L1" s="67"/>
      <c r="M1" s="67"/>
      <c r="N1" s="67"/>
      <c r="O1" s="67"/>
      <c r="P1" s="12"/>
      <c r="Q1" s="68" t="s">
        <v>8</v>
      </c>
      <c r="R1" s="68"/>
      <c r="S1" s="68"/>
      <c r="T1" s="68"/>
      <c r="U1" s="68"/>
      <c r="V1" s="68"/>
      <c r="W1" s="12"/>
      <c r="X1" s="69" t="s">
        <v>11</v>
      </c>
      <c r="Y1" s="69"/>
    </row>
    <row r="2" spans="2:25" s="9" customFormat="1" ht="60">
      <c r="B2" s="6" t="s">
        <v>0</v>
      </c>
      <c r="C2" s="2" t="s">
        <v>1</v>
      </c>
      <c r="D2" s="2" t="s">
        <v>2</v>
      </c>
      <c r="E2" s="2" t="s">
        <v>3</v>
      </c>
      <c r="F2" s="2" t="s">
        <v>280</v>
      </c>
      <c r="G2" s="2" t="s">
        <v>4</v>
      </c>
      <c r="H2" s="13"/>
      <c r="I2" s="3" t="s">
        <v>6</v>
      </c>
      <c r="J2" s="3" t="s">
        <v>1</v>
      </c>
      <c r="K2" s="3" t="s">
        <v>2</v>
      </c>
      <c r="L2" s="3" t="s">
        <v>3</v>
      </c>
      <c r="M2" s="3" t="s">
        <v>280</v>
      </c>
      <c r="N2" s="3" t="s">
        <v>15</v>
      </c>
      <c r="O2" s="3" t="s">
        <v>4</v>
      </c>
      <c r="P2" s="13"/>
      <c r="Q2" s="5" t="s">
        <v>1</v>
      </c>
      <c r="R2" s="5" t="s">
        <v>2</v>
      </c>
      <c r="S2" s="5" t="s">
        <v>3</v>
      </c>
      <c r="T2" s="5" t="s">
        <v>280</v>
      </c>
      <c r="U2" s="5" t="s">
        <v>15</v>
      </c>
      <c r="V2" s="5" t="s">
        <v>4</v>
      </c>
      <c r="W2" s="13"/>
      <c r="X2" s="4" t="s">
        <v>9</v>
      </c>
      <c r="Y2" s="4" t="s">
        <v>10</v>
      </c>
    </row>
  </sheetData>
  <mergeCells count="4">
    <mergeCell ref="C1:G1"/>
    <mergeCell ref="I1:O1"/>
    <mergeCell ref="Q1:V1"/>
    <mergeCell ref="X1:Y1"/>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B1:Y2"/>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5"/>
  <cols>
    <col min="3" max="4" width="12.28515625" customWidth="1"/>
    <col min="5" max="5" width="12.140625" customWidth="1"/>
    <col min="6" max="6" width="13.42578125" customWidth="1"/>
    <col min="7" max="7" width="11.42578125" customWidth="1"/>
    <col min="8" max="8" width="5.85546875" style="14" customWidth="1"/>
    <col min="9" max="9" width="11.28515625" customWidth="1"/>
    <col min="10" max="10" width="11.140625" customWidth="1"/>
    <col min="11" max="11" width="11" customWidth="1"/>
    <col min="12" max="12" width="12" customWidth="1"/>
    <col min="13" max="13" width="11" customWidth="1"/>
    <col min="15" max="15" width="11" customWidth="1"/>
    <col min="16" max="16" width="4.7109375" style="14" customWidth="1"/>
    <col min="17" max="17" width="11.28515625" customWidth="1"/>
    <col min="18" max="18" width="11" customWidth="1"/>
    <col min="19" max="20" width="11.5703125" customWidth="1"/>
    <col min="21" max="21" width="10.140625" customWidth="1"/>
    <col min="22" max="22" width="11.85546875" customWidth="1"/>
    <col min="23" max="23" width="5.7109375" style="14" customWidth="1"/>
    <col min="24" max="24" width="14.28515625" customWidth="1"/>
    <col min="25" max="25" width="10.42578125" customWidth="1"/>
  </cols>
  <sheetData>
    <row r="1" spans="2:25" s="8" customFormat="1">
      <c r="C1" s="66" t="s">
        <v>5</v>
      </c>
      <c r="D1" s="66"/>
      <c r="E1" s="66"/>
      <c r="F1" s="66"/>
      <c r="G1" s="66"/>
      <c r="H1" s="12"/>
      <c r="I1" s="67" t="s">
        <v>7</v>
      </c>
      <c r="J1" s="67"/>
      <c r="K1" s="67"/>
      <c r="L1" s="67"/>
      <c r="M1" s="67"/>
      <c r="N1" s="67"/>
      <c r="O1" s="67"/>
      <c r="P1" s="12"/>
      <c r="Q1" s="68" t="s">
        <v>8</v>
      </c>
      <c r="R1" s="68"/>
      <c r="S1" s="68"/>
      <c r="T1" s="68"/>
      <c r="U1" s="68"/>
      <c r="V1" s="68"/>
      <c r="W1" s="12"/>
      <c r="X1" s="69" t="s">
        <v>11</v>
      </c>
      <c r="Y1" s="69"/>
    </row>
    <row r="2" spans="2:25" s="9" customFormat="1" ht="60">
      <c r="B2" s="6" t="s">
        <v>0</v>
      </c>
      <c r="C2" s="2" t="s">
        <v>1</v>
      </c>
      <c r="D2" s="2" t="s">
        <v>2</v>
      </c>
      <c r="E2" s="2" t="s">
        <v>3</v>
      </c>
      <c r="F2" s="2" t="s">
        <v>280</v>
      </c>
      <c r="G2" s="2" t="s">
        <v>4</v>
      </c>
      <c r="H2" s="13"/>
      <c r="I2" s="3" t="s">
        <v>6</v>
      </c>
      <c r="J2" s="3" t="s">
        <v>1</v>
      </c>
      <c r="K2" s="3" t="s">
        <v>2</v>
      </c>
      <c r="L2" s="3" t="s">
        <v>3</v>
      </c>
      <c r="M2" s="3" t="s">
        <v>280</v>
      </c>
      <c r="N2" s="3" t="s">
        <v>15</v>
      </c>
      <c r="O2" s="3" t="s">
        <v>4</v>
      </c>
      <c r="P2" s="13"/>
      <c r="Q2" s="5" t="s">
        <v>1</v>
      </c>
      <c r="R2" s="5" t="s">
        <v>2</v>
      </c>
      <c r="S2" s="5" t="s">
        <v>3</v>
      </c>
      <c r="T2" s="5" t="s">
        <v>280</v>
      </c>
      <c r="U2" s="5" t="s">
        <v>15</v>
      </c>
      <c r="V2" s="5" t="s">
        <v>4</v>
      </c>
      <c r="W2" s="13"/>
      <c r="X2" s="4" t="s">
        <v>9</v>
      </c>
      <c r="Y2" s="4" t="s">
        <v>10</v>
      </c>
    </row>
  </sheetData>
  <mergeCells count="4">
    <mergeCell ref="C1:G1"/>
    <mergeCell ref="I1:O1"/>
    <mergeCell ref="Q1:V1"/>
    <mergeCell ref="X1:Y1"/>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B1:Y2"/>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RowHeight="15"/>
  <cols>
    <col min="3" max="3" width="12.5703125" customWidth="1"/>
    <col min="4" max="4" width="13.28515625" customWidth="1"/>
    <col min="5" max="5" width="12.28515625" customWidth="1"/>
    <col min="6" max="6" width="11.5703125" customWidth="1"/>
    <col min="7" max="7" width="11.42578125" customWidth="1"/>
    <col min="8" max="8" width="5" style="14" customWidth="1"/>
    <col min="9" max="10" width="11.28515625" customWidth="1"/>
    <col min="11" max="11" width="10.85546875" customWidth="1"/>
    <col min="12" max="12" width="10.5703125" customWidth="1"/>
    <col min="13" max="13" width="10.42578125" customWidth="1"/>
    <col min="14" max="15" width="10.5703125" customWidth="1"/>
    <col min="16" max="16" width="4.85546875" style="14" customWidth="1"/>
    <col min="17" max="17" width="11.7109375" customWidth="1"/>
    <col min="18" max="18" width="10.7109375" customWidth="1"/>
    <col min="19" max="19" width="11.7109375" customWidth="1"/>
    <col min="20" max="20" width="10.7109375" customWidth="1"/>
    <col min="22" max="22" width="10" customWidth="1"/>
    <col min="23" max="23" width="4.5703125" style="14" customWidth="1"/>
    <col min="24" max="24" width="13.7109375" customWidth="1"/>
    <col min="25" max="25" width="11" customWidth="1"/>
  </cols>
  <sheetData>
    <row r="1" spans="2:25" s="8" customFormat="1">
      <c r="C1" s="66" t="s">
        <v>5</v>
      </c>
      <c r="D1" s="66"/>
      <c r="E1" s="66"/>
      <c r="F1" s="66"/>
      <c r="G1" s="66"/>
      <c r="H1" s="12"/>
      <c r="I1" s="67" t="s">
        <v>7</v>
      </c>
      <c r="J1" s="67"/>
      <c r="K1" s="67"/>
      <c r="L1" s="67"/>
      <c r="M1" s="67"/>
      <c r="N1" s="67"/>
      <c r="O1" s="67"/>
      <c r="P1" s="12"/>
      <c r="Q1" s="68" t="s">
        <v>8</v>
      </c>
      <c r="R1" s="68"/>
      <c r="S1" s="68"/>
      <c r="T1" s="68"/>
      <c r="U1" s="68"/>
      <c r="V1" s="68"/>
      <c r="W1" s="12"/>
      <c r="X1" s="69" t="s">
        <v>11</v>
      </c>
      <c r="Y1" s="69"/>
    </row>
    <row r="2" spans="2:25" s="9" customFormat="1" ht="60">
      <c r="B2" s="6" t="s">
        <v>0</v>
      </c>
      <c r="C2" s="2" t="s">
        <v>1</v>
      </c>
      <c r="D2" s="2" t="s">
        <v>2</v>
      </c>
      <c r="E2" s="2" t="s">
        <v>3</v>
      </c>
      <c r="F2" s="2" t="s">
        <v>280</v>
      </c>
      <c r="G2" s="2" t="s">
        <v>4</v>
      </c>
      <c r="H2" s="13"/>
      <c r="I2" s="3" t="s">
        <v>6</v>
      </c>
      <c r="J2" s="3" t="s">
        <v>1</v>
      </c>
      <c r="K2" s="3" t="s">
        <v>2</v>
      </c>
      <c r="L2" s="3" t="s">
        <v>3</v>
      </c>
      <c r="M2" s="3" t="s">
        <v>280</v>
      </c>
      <c r="N2" s="3" t="s">
        <v>15</v>
      </c>
      <c r="O2" s="3" t="s">
        <v>4</v>
      </c>
      <c r="P2" s="13"/>
      <c r="Q2" s="5" t="s">
        <v>1</v>
      </c>
      <c r="R2" s="5" t="s">
        <v>2</v>
      </c>
      <c r="S2" s="5" t="s">
        <v>3</v>
      </c>
      <c r="T2" s="5" t="s">
        <v>280</v>
      </c>
      <c r="U2" s="5" t="s">
        <v>15</v>
      </c>
      <c r="V2" s="5" t="s">
        <v>4</v>
      </c>
      <c r="W2" s="13"/>
      <c r="X2" s="4" t="s">
        <v>9</v>
      </c>
      <c r="Y2" s="4" t="s">
        <v>10</v>
      </c>
    </row>
  </sheetData>
  <mergeCells count="4">
    <mergeCell ref="C1:G1"/>
    <mergeCell ref="I1:O1"/>
    <mergeCell ref="Q1:V1"/>
    <mergeCell ref="X1:Y1"/>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B1:Y2"/>
  <sheetViews>
    <sheetView workbookViewId="0">
      <pane xSplit="2" ySplit="2" topLeftCell="C3" activePane="bottomRight" state="frozen"/>
      <selection pane="topRight" activeCell="C1" sqref="C1"/>
      <selection pane="bottomLeft" activeCell="A3" sqref="A3"/>
      <selection pane="bottomRight" activeCell="F12" sqref="F12"/>
    </sheetView>
  </sheetViews>
  <sheetFormatPr defaultRowHeight="15"/>
  <cols>
    <col min="3" max="3" width="10.85546875" customWidth="1"/>
    <col min="4" max="4" width="10.7109375" customWidth="1"/>
    <col min="5" max="5" width="11.140625" customWidth="1"/>
    <col min="6" max="7" width="10.7109375" customWidth="1"/>
    <col min="8" max="8" width="4.85546875" style="14" customWidth="1"/>
    <col min="9" max="9" width="11.42578125" customWidth="1"/>
    <col min="10" max="10" width="10.5703125" customWidth="1"/>
    <col min="11" max="11" width="10.85546875" customWidth="1"/>
    <col min="12" max="12" width="11.140625" customWidth="1"/>
    <col min="13" max="13" width="11" customWidth="1"/>
    <col min="15" max="15" width="10.42578125" customWidth="1"/>
    <col min="16" max="16" width="5" style="14" customWidth="1"/>
    <col min="17" max="17" width="10.42578125" customWidth="1"/>
    <col min="18" max="18" width="11.140625" customWidth="1"/>
    <col min="19" max="19" width="10.5703125" customWidth="1"/>
    <col min="20" max="20" width="11.42578125" customWidth="1"/>
    <col min="22" max="22" width="10.42578125" customWidth="1"/>
    <col min="23" max="23" width="5.140625" style="14" customWidth="1"/>
    <col min="24" max="24" width="14" customWidth="1"/>
    <col min="25" max="25" width="13.85546875" customWidth="1"/>
  </cols>
  <sheetData>
    <row r="1" spans="2:25" s="8" customFormat="1">
      <c r="C1" s="66" t="s">
        <v>5</v>
      </c>
      <c r="D1" s="66"/>
      <c r="E1" s="66"/>
      <c r="F1" s="66"/>
      <c r="G1" s="66"/>
      <c r="H1" s="12"/>
      <c r="I1" s="67" t="s">
        <v>7</v>
      </c>
      <c r="J1" s="67"/>
      <c r="K1" s="67"/>
      <c r="L1" s="67"/>
      <c r="M1" s="67"/>
      <c r="N1" s="67"/>
      <c r="O1" s="67"/>
      <c r="P1" s="12"/>
      <c r="Q1" s="68" t="s">
        <v>8</v>
      </c>
      <c r="R1" s="68"/>
      <c r="S1" s="68"/>
      <c r="T1" s="68"/>
      <c r="U1" s="68"/>
      <c r="V1" s="68"/>
      <c r="W1" s="12"/>
      <c r="X1" s="69" t="s">
        <v>11</v>
      </c>
      <c r="Y1" s="69"/>
    </row>
    <row r="2" spans="2:25" s="9" customFormat="1" ht="60">
      <c r="B2" s="6" t="s">
        <v>0</v>
      </c>
      <c r="C2" s="2" t="s">
        <v>1</v>
      </c>
      <c r="D2" s="2" t="s">
        <v>2</v>
      </c>
      <c r="E2" s="2" t="s">
        <v>3</v>
      </c>
      <c r="F2" s="2" t="s">
        <v>280</v>
      </c>
      <c r="G2" s="2" t="s">
        <v>4</v>
      </c>
      <c r="H2" s="13"/>
      <c r="I2" s="3" t="s">
        <v>6</v>
      </c>
      <c r="J2" s="3" t="s">
        <v>1</v>
      </c>
      <c r="K2" s="3" t="s">
        <v>2</v>
      </c>
      <c r="L2" s="3" t="s">
        <v>3</v>
      </c>
      <c r="M2" s="3" t="s">
        <v>280</v>
      </c>
      <c r="N2" s="3" t="s">
        <v>15</v>
      </c>
      <c r="O2" s="3" t="s">
        <v>4</v>
      </c>
      <c r="P2" s="13"/>
      <c r="Q2" s="5" t="s">
        <v>1</v>
      </c>
      <c r="R2" s="5" t="s">
        <v>2</v>
      </c>
      <c r="S2" s="5" t="s">
        <v>3</v>
      </c>
      <c r="T2" s="5" t="s">
        <v>280</v>
      </c>
      <c r="U2" s="5" t="s">
        <v>15</v>
      </c>
      <c r="V2" s="5" t="s">
        <v>4</v>
      </c>
      <c r="W2" s="13"/>
      <c r="X2" s="4" t="s">
        <v>9</v>
      </c>
      <c r="Y2" s="4" t="s">
        <v>10</v>
      </c>
    </row>
  </sheetData>
  <mergeCells count="4">
    <mergeCell ref="C1:G1"/>
    <mergeCell ref="I1:O1"/>
    <mergeCell ref="Q1:V1"/>
    <mergeCell ref="X1:Y1"/>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Z36"/>
  <sheetViews>
    <sheetView workbookViewId="0">
      <pane xSplit="2" ySplit="2" topLeftCell="Y27" activePane="bottomRight" state="frozen"/>
      <selection pane="topRight" activeCell="C1" sqref="C1"/>
      <selection pane="bottomLeft" activeCell="A3" sqref="A3"/>
      <selection pane="bottomRight" activeCell="Z25" sqref="Z25"/>
    </sheetView>
  </sheetViews>
  <sheetFormatPr defaultRowHeight="15"/>
  <cols>
    <col min="1" max="1" width="4.28515625" customWidth="1"/>
    <col min="2" max="2" width="15.42578125" style="25" customWidth="1"/>
    <col min="3" max="3" width="12.28515625" customWidth="1"/>
    <col min="4" max="4" width="13.5703125" customWidth="1"/>
    <col min="5" max="6" width="11.140625" customWidth="1"/>
    <col min="7" max="7" width="19.85546875" customWidth="1"/>
    <col min="8" max="8" width="2.5703125" style="14" customWidth="1"/>
    <col min="9" max="9" width="13.5703125" customWidth="1"/>
    <col min="10" max="10" width="12" customWidth="1"/>
    <col min="11" max="11" width="13" customWidth="1"/>
    <col min="12" max="12" width="11.85546875" customWidth="1"/>
    <col min="13" max="13" width="10.7109375" customWidth="1"/>
    <col min="15" max="15" width="20.140625" customWidth="1"/>
    <col min="16" max="16" width="2.85546875" style="14" customWidth="1"/>
    <col min="17" max="17" width="11.7109375" style="17" customWidth="1"/>
    <col min="18" max="18" width="14.85546875" customWidth="1"/>
    <col min="19" max="19" width="14.140625" customWidth="1"/>
    <col min="20" max="20" width="13" customWidth="1"/>
    <col min="21" max="21" width="11.85546875" customWidth="1"/>
    <col min="23" max="23" width="10.5703125" customWidth="1"/>
    <col min="24" max="24" width="3.140625" style="14" customWidth="1"/>
    <col min="25" max="25" width="15.42578125" customWidth="1"/>
    <col min="26" max="26" width="13.42578125" customWidth="1"/>
  </cols>
  <sheetData>
    <row r="1" spans="2:26" s="8" customFormat="1">
      <c r="B1" s="6"/>
      <c r="C1" s="66" t="s">
        <v>5</v>
      </c>
      <c r="D1" s="66"/>
      <c r="E1" s="66"/>
      <c r="F1" s="66"/>
      <c r="G1" s="66"/>
      <c r="H1" s="12"/>
      <c r="I1" s="67" t="s">
        <v>7</v>
      </c>
      <c r="J1" s="67"/>
      <c r="K1" s="67"/>
      <c r="L1" s="67"/>
      <c r="M1" s="67"/>
      <c r="N1" s="67"/>
      <c r="O1" s="67"/>
      <c r="P1" s="12"/>
      <c r="Q1" s="15"/>
      <c r="R1" s="68" t="s">
        <v>8</v>
      </c>
      <c r="S1" s="68"/>
      <c r="T1" s="68"/>
      <c r="U1" s="68"/>
      <c r="V1" s="68"/>
      <c r="W1" s="68"/>
      <c r="X1" s="12"/>
      <c r="Y1" s="69" t="s">
        <v>11</v>
      </c>
      <c r="Z1" s="69"/>
    </row>
    <row r="2" spans="2:26" s="9" customFormat="1" ht="45">
      <c r="B2" s="6" t="s">
        <v>0</v>
      </c>
      <c r="C2" s="2" t="s">
        <v>1</v>
      </c>
      <c r="D2" s="2" t="s">
        <v>2</v>
      </c>
      <c r="E2" s="2" t="s">
        <v>3</v>
      </c>
      <c r="F2" s="2" t="s">
        <v>280</v>
      </c>
      <c r="G2" s="2" t="s">
        <v>4</v>
      </c>
      <c r="H2" s="13"/>
      <c r="I2" s="3" t="s">
        <v>6</v>
      </c>
      <c r="J2" s="3" t="s">
        <v>1</v>
      </c>
      <c r="K2" s="3" t="s">
        <v>2</v>
      </c>
      <c r="L2" s="3" t="s">
        <v>3</v>
      </c>
      <c r="M2" s="3" t="s">
        <v>280</v>
      </c>
      <c r="N2" s="3" t="s">
        <v>15</v>
      </c>
      <c r="O2" s="3" t="s">
        <v>4</v>
      </c>
      <c r="P2" s="13"/>
      <c r="Q2" s="16"/>
      <c r="R2" s="5" t="s">
        <v>1</v>
      </c>
      <c r="S2" s="5" t="s">
        <v>2</v>
      </c>
      <c r="T2" s="5" t="s">
        <v>3</v>
      </c>
      <c r="U2" s="5" t="s">
        <v>280</v>
      </c>
      <c r="V2" s="5" t="s">
        <v>15</v>
      </c>
      <c r="W2" s="5" t="s">
        <v>4</v>
      </c>
      <c r="X2" s="13"/>
      <c r="Y2" s="4" t="s">
        <v>9</v>
      </c>
      <c r="Z2" s="4" t="s">
        <v>10</v>
      </c>
    </row>
    <row r="3" spans="2:26" s="8" customFormat="1" ht="57" customHeight="1">
      <c r="B3" s="6">
        <v>1</v>
      </c>
      <c r="C3" s="8">
        <v>0</v>
      </c>
      <c r="D3" s="8">
        <v>1</v>
      </c>
      <c r="E3" s="8">
        <v>1</v>
      </c>
      <c r="F3" s="8">
        <v>1</v>
      </c>
      <c r="G3" s="10" t="s">
        <v>12</v>
      </c>
      <c r="H3" s="12"/>
      <c r="I3" s="8" t="s">
        <v>13</v>
      </c>
      <c r="J3" s="8">
        <v>0</v>
      </c>
      <c r="K3" s="8">
        <v>1</v>
      </c>
      <c r="L3" s="8">
        <v>1</v>
      </c>
      <c r="M3" s="8">
        <v>1</v>
      </c>
      <c r="N3" s="8">
        <v>0</v>
      </c>
      <c r="O3" s="11" t="s">
        <v>14</v>
      </c>
      <c r="P3" s="12"/>
      <c r="Q3" s="15"/>
      <c r="R3" s="8">
        <v>0</v>
      </c>
      <c r="S3" s="8">
        <v>1</v>
      </c>
      <c r="T3" s="8">
        <v>1</v>
      </c>
      <c r="U3" s="8">
        <v>1</v>
      </c>
      <c r="V3" s="8">
        <v>0</v>
      </c>
      <c r="W3" s="10" t="s">
        <v>16</v>
      </c>
      <c r="X3" s="12"/>
      <c r="Y3" s="11" t="s">
        <v>17</v>
      </c>
      <c r="Z3" s="11" t="s">
        <v>18</v>
      </c>
    </row>
    <row r="4" spans="2:26" s="8" customFormat="1" ht="87.75" customHeight="1">
      <c r="B4" s="6">
        <v>1</v>
      </c>
      <c r="C4" s="8">
        <v>1</v>
      </c>
      <c r="D4" s="8">
        <v>1</v>
      </c>
      <c r="E4" s="8">
        <v>1</v>
      </c>
      <c r="F4" s="8">
        <v>1</v>
      </c>
      <c r="G4" s="10"/>
      <c r="H4" s="12"/>
      <c r="I4" s="8" t="s">
        <v>21</v>
      </c>
      <c r="J4" s="8">
        <v>1</v>
      </c>
      <c r="K4" s="8">
        <v>1</v>
      </c>
      <c r="L4" s="8">
        <v>1</v>
      </c>
      <c r="M4" s="8">
        <v>1</v>
      </c>
      <c r="N4" s="8">
        <v>1</v>
      </c>
      <c r="O4" s="10"/>
      <c r="P4" s="12"/>
      <c r="Q4" s="15"/>
      <c r="R4" s="8">
        <v>1</v>
      </c>
      <c r="S4" s="8">
        <v>1</v>
      </c>
      <c r="T4" s="8">
        <v>1</v>
      </c>
      <c r="U4" s="8">
        <v>1</v>
      </c>
      <c r="V4" s="8">
        <v>1</v>
      </c>
      <c r="W4" s="10"/>
      <c r="X4" s="12"/>
      <c r="Y4" s="10"/>
      <c r="Z4" s="10" t="s">
        <v>22</v>
      </c>
    </row>
    <row r="5" spans="2:26" s="8" customFormat="1" ht="180">
      <c r="B5" s="6">
        <v>1</v>
      </c>
      <c r="C5" s="8">
        <v>0</v>
      </c>
      <c r="D5" s="8">
        <v>0</v>
      </c>
      <c r="E5" s="8">
        <v>1</v>
      </c>
      <c r="F5" s="8">
        <v>1</v>
      </c>
      <c r="G5" s="10" t="s">
        <v>23</v>
      </c>
      <c r="H5" s="12"/>
      <c r="J5" s="8">
        <v>1</v>
      </c>
      <c r="K5" s="8">
        <v>1</v>
      </c>
      <c r="L5" s="8">
        <v>1</v>
      </c>
      <c r="M5" s="8">
        <v>1</v>
      </c>
      <c r="N5" s="8">
        <v>1</v>
      </c>
      <c r="O5" s="10"/>
      <c r="P5" s="12"/>
      <c r="Q5" s="15"/>
      <c r="R5" s="8">
        <v>1</v>
      </c>
      <c r="S5" s="8">
        <v>1</v>
      </c>
      <c r="T5" s="8">
        <v>1</v>
      </c>
      <c r="U5" s="8">
        <v>1</v>
      </c>
      <c r="V5" s="8">
        <v>1</v>
      </c>
      <c r="W5" s="10"/>
      <c r="X5" s="12"/>
      <c r="Y5" s="11" t="s">
        <v>24</v>
      </c>
      <c r="Z5" s="10" t="s">
        <v>25</v>
      </c>
    </row>
    <row r="6" spans="2:26" s="8" customFormat="1" ht="255">
      <c r="B6" s="6">
        <v>1</v>
      </c>
      <c r="C6" s="8">
        <v>1</v>
      </c>
      <c r="D6" s="8">
        <v>1</v>
      </c>
      <c r="E6" s="8">
        <v>1</v>
      </c>
      <c r="F6" s="8">
        <v>1</v>
      </c>
      <c r="G6" s="10"/>
      <c r="H6" s="12"/>
      <c r="I6" s="10" t="s">
        <v>26</v>
      </c>
      <c r="J6" s="8">
        <v>1</v>
      </c>
      <c r="K6" s="8">
        <v>1</v>
      </c>
      <c r="L6" s="8">
        <v>1</v>
      </c>
      <c r="M6" s="8">
        <v>1</v>
      </c>
      <c r="N6" s="8">
        <v>1</v>
      </c>
      <c r="O6" s="10" t="s">
        <v>27</v>
      </c>
      <c r="P6" s="12"/>
      <c r="Q6" s="15"/>
      <c r="R6" s="8">
        <v>1</v>
      </c>
      <c r="S6" s="8">
        <v>1</v>
      </c>
      <c r="T6" s="8">
        <v>1</v>
      </c>
      <c r="U6" s="8">
        <v>1</v>
      </c>
      <c r="V6" s="8">
        <v>1</v>
      </c>
      <c r="W6" s="10"/>
      <c r="X6" s="12"/>
      <c r="Y6" s="10" t="s">
        <v>28</v>
      </c>
      <c r="Z6" s="10" t="s">
        <v>29</v>
      </c>
    </row>
    <row r="7" spans="2:26" s="8" customFormat="1" ht="45">
      <c r="B7" s="6">
        <v>1</v>
      </c>
      <c r="C7" s="8">
        <v>1</v>
      </c>
      <c r="D7" s="8">
        <v>1</v>
      </c>
      <c r="E7" s="8">
        <v>1</v>
      </c>
      <c r="F7" s="8">
        <v>1</v>
      </c>
      <c r="G7" s="10"/>
      <c r="H7" s="12"/>
      <c r="J7" s="8">
        <v>1</v>
      </c>
      <c r="K7" s="8">
        <v>1</v>
      </c>
      <c r="L7" s="8">
        <v>1</v>
      </c>
      <c r="M7" s="8">
        <v>1</v>
      </c>
      <c r="N7" s="8">
        <v>1</v>
      </c>
      <c r="O7" s="10"/>
      <c r="P7" s="12"/>
      <c r="Q7" s="15"/>
      <c r="R7" s="8">
        <v>1</v>
      </c>
      <c r="S7" s="8">
        <v>1</v>
      </c>
      <c r="T7" s="8">
        <v>1</v>
      </c>
      <c r="U7" s="8">
        <v>1</v>
      </c>
      <c r="V7" s="8">
        <v>1</v>
      </c>
      <c r="W7" s="10"/>
      <c r="X7" s="12"/>
      <c r="Y7" s="10"/>
      <c r="Z7" s="10" t="s">
        <v>30</v>
      </c>
    </row>
    <row r="8" spans="2:26" s="8" customFormat="1">
      <c r="B8" s="6">
        <v>1</v>
      </c>
      <c r="C8" s="8" t="s">
        <v>31</v>
      </c>
      <c r="D8" s="8" t="s">
        <v>31</v>
      </c>
      <c r="E8" s="8" t="s">
        <v>31</v>
      </c>
      <c r="F8" s="8" t="s">
        <v>31</v>
      </c>
      <c r="G8" s="10"/>
      <c r="H8" s="12"/>
      <c r="I8" s="8" t="s">
        <v>60</v>
      </c>
      <c r="J8" s="8">
        <v>1</v>
      </c>
      <c r="K8" s="8">
        <v>1</v>
      </c>
      <c r="L8" s="8">
        <v>1</v>
      </c>
      <c r="M8" s="8">
        <v>1</v>
      </c>
      <c r="N8" s="8">
        <v>1</v>
      </c>
      <c r="O8" s="10"/>
      <c r="P8" s="12"/>
      <c r="Q8" s="15"/>
      <c r="R8" s="8" t="s">
        <v>31</v>
      </c>
      <c r="S8" s="8" t="s">
        <v>31</v>
      </c>
      <c r="T8" s="8" t="s">
        <v>31</v>
      </c>
      <c r="U8" s="8" t="s">
        <v>31</v>
      </c>
      <c r="V8" s="8" t="s">
        <v>31</v>
      </c>
      <c r="W8" s="10"/>
      <c r="X8" s="12"/>
      <c r="Y8" s="10"/>
      <c r="Z8" s="10"/>
    </row>
    <row r="9" spans="2:26" s="8" customFormat="1" ht="225">
      <c r="B9" s="6">
        <v>1</v>
      </c>
      <c r="C9" s="8">
        <v>1</v>
      </c>
      <c r="D9" s="8">
        <v>1</v>
      </c>
      <c r="E9" s="8">
        <v>1</v>
      </c>
      <c r="F9" s="8">
        <v>1</v>
      </c>
      <c r="G9" s="10"/>
      <c r="H9" s="12"/>
      <c r="I9" s="8" t="s">
        <v>63</v>
      </c>
      <c r="J9" s="8">
        <v>1</v>
      </c>
      <c r="K9" s="8">
        <v>1</v>
      </c>
      <c r="L9" s="8">
        <v>1</v>
      </c>
      <c r="M9" s="8">
        <v>1</v>
      </c>
      <c r="N9" s="8">
        <v>1</v>
      </c>
      <c r="O9" s="10"/>
      <c r="P9" s="12"/>
      <c r="Q9" s="15"/>
      <c r="R9" s="8">
        <v>1</v>
      </c>
      <c r="S9" s="8">
        <v>1</v>
      </c>
      <c r="T9" s="8">
        <v>1</v>
      </c>
      <c r="U9" s="8">
        <v>1</v>
      </c>
      <c r="V9" s="8">
        <v>1</v>
      </c>
      <c r="W9" s="10"/>
      <c r="X9" s="12"/>
      <c r="Y9" s="10" t="s">
        <v>64</v>
      </c>
      <c r="Z9" s="10"/>
    </row>
    <row r="10" spans="2:26" s="8" customFormat="1">
      <c r="B10" s="6">
        <v>1</v>
      </c>
      <c r="C10" s="8">
        <v>1</v>
      </c>
      <c r="D10" s="8">
        <v>1</v>
      </c>
      <c r="E10" s="8">
        <v>1</v>
      </c>
      <c r="F10" s="8">
        <v>1</v>
      </c>
      <c r="G10" s="10"/>
      <c r="H10" s="12"/>
      <c r="J10" s="8">
        <v>1</v>
      </c>
      <c r="K10" s="8">
        <v>1</v>
      </c>
      <c r="L10" s="8">
        <v>1</v>
      </c>
      <c r="M10" s="8">
        <v>1</v>
      </c>
      <c r="N10" s="8">
        <v>1</v>
      </c>
      <c r="O10" s="10"/>
      <c r="P10" s="12"/>
      <c r="Q10" s="15"/>
      <c r="R10" s="8">
        <v>1</v>
      </c>
      <c r="S10" s="8">
        <v>1</v>
      </c>
      <c r="T10" s="8">
        <v>1</v>
      </c>
      <c r="U10" s="8">
        <v>1</v>
      </c>
      <c r="V10" s="8">
        <v>1</v>
      </c>
      <c r="W10" s="10"/>
      <c r="X10" s="12"/>
      <c r="Y10" s="10"/>
      <c r="Z10" s="10"/>
    </row>
    <row r="11" spans="2:26" s="8" customFormat="1" ht="210">
      <c r="B11" s="6">
        <v>1</v>
      </c>
      <c r="C11" s="8">
        <v>1</v>
      </c>
      <c r="D11" s="8">
        <v>1</v>
      </c>
      <c r="E11" s="8">
        <v>1</v>
      </c>
      <c r="F11" s="8">
        <v>1</v>
      </c>
      <c r="G11" s="10" t="s">
        <v>89</v>
      </c>
      <c r="H11" s="12"/>
      <c r="I11" s="8" t="s">
        <v>90</v>
      </c>
      <c r="J11" s="8">
        <v>1</v>
      </c>
      <c r="K11" s="8">
        <v>1</v>
      </c>
      <c r="L11" s="8">
        <v>1</v>
      </c>
      <c r="M11" s="8">
        <v>1</v>
      </c>
      <c r="N11" s="8">
        <v>0</v>
      </c>
      <c r="O11" s="10" t="s">
        <v>91</v>
      </c>
      <c r="P11" s="12"/>
      <c r="Q11" s="15"/>
      <c r="R11" s="8">
        <v>1</v>
      </c>
      <c r="S11" s="8">
        <v>1</v>
      </c>
      <c r="T11" s="8">
        <v>1</v>
      </c>
      <c r="U11" s="8">
        <v>1</v>
      </c>
      <c r="V11" s="8">
        <v>1</v>
      </c>
      <c r="W11" s="10"/>
      <c r="X11" s="12"/>
      <c r="Y11" s="10" t="s">
        <v>92</v>
      </c>
      <c r="Z11" s="11" t="s">
        <v>93</v>
      </c>
    </row>
    <row r="12" spans="2:26" s="8" customFormat="1" ht="30">
      <c r="B12" s="6">
        <v>1</v>
      </c>
      <c r="C12" s="8">
        <v>0</v>
      </c>
      <c r="D12" s="8">
        <v>1</v>
      </c>
      <c r="E12" s="8">
        <v>1</v>
      </c>
      <c r="F12" s="8">
        <v>1</v>
      </c>
      <c r="G12" s="10"/>
      <c r="H12" s="12"/>
      <c r="I12" s="8" t="s">
        <v>110</v>
      </c>
      <c r="J12" s="8">
        <v>0</v>
      </c>
      <c r="K12" s="8">
        <v>1</v>
      </c>
      <c r="L12" s="8">
        <v>1</v>
      </c>
      <c r="M12" s="8">
        <v>1</v>
      </c>
      <c r="N12" s="8">
        <v>1</v>
      </c>
      <c r="O12" s="10"/>
      <c r="P12" s="12"/>
      <c r="Q12" s="15"/>
      <c r="R12" s="8">
        <v>0</v>
      </c>
      <c r="S12" s="8">
        <v>1</v>
      </c>
      <c r="T12" s="8">
        <v>1</v>
      </c>
      <c r="U12" s="8">
        <v>1</v>
      </c>
      <c r="V12" s="8">
        <v>1</v>
      </c>
      <c r="W12" s="10"/>
      <c r="X12" s="12"/>
      <c r="Y12" s="10"/>
      <c r="Z12" s="10" t="s">
        <v>111</v>
      </c>
    </row>
    <row r="13" spans="2:26" s="8" customFormat="1" ht="105">
      <c r="B13" s="6">
        <v>1</v>
      </c>
      <c r="C13" s="8">
        <v>1</v>
      </c>
      <c r="D13" s="8">
        <v>1</v>
      </c>
      <c r="E13" s="8">
        <v>1</v>
      </c>
      <c r="F13" s="8">
        <v>1</v>
      </c>
      <c r="G13" s="10" t="s">
        <v>113</v>
      </c>
      <c r="H13" s="12"/>
      <c r="J13" s="8">
        <v>1</v>
      </c>
      <c r="K13" s="8">
        <v>1</v>
      </c>
      <c r="L13" s="8">
        <v>1</v>
      </c>
      <c r="M13" s="8">
        <v>1</v>
      </c>
      <c r="N13" s="8">
        <v>1</v>
      </c>
      <c r="O13" s="10" t="s">
        <v>114</v>
      </c>
      <c r="P13" s="12"/>
      <c r="Q13" s="15"/>
      <c r="R13" s="8">
        <v>1</v>
      </c>
      <c r="S13" s="8">
        <v>1</v>
      </c>
      <c r="T13" s="8">
        <v>1</v>
      </c>
      <c r="U13" s="8">
        <v>1</v>
      </c>
      <c r="V13" s="8">
        <v>1</v>
      </c>
      <c r="W13" s="10"/>
      <c r="X13" s="12"/>
      <c r="Y13" s="10" t="s">
        <v>115</v>
      </c>
      <c r="Z13" s="10" t="s">
        <v>116</v>
      </c>
    </row>
    <row r="14" spans="2:26" s="8" customFormat="1" ht="150">
      <c r="B14" s="6">
        <v>1</v>
      </c>
      <c r="C14" s="8">
        <v>1</v>
      </c>
      <c r="D14" s="8">
        <v>0</v>
      </c>
      <c r="E14" s="8">
        <v>1</v>
      </c>
      <c r="F14" s="8">
        <v>1</v>
      </c>
      <c r="G14" s="10"/>
      <c r="H14" s="12"/>
      <c r="J14" s="8">
        <v>1</v>
      </c>
      <c r="K14" s="8">
        <v>1</v>
      </c>
      <c r="L14" s="8">
        <v>1</v>
      </c>
      <c r="M14" s="8">
        <v>1</v>
      </c>
      <c r="N14" s="8">
        <v>1</v>
      </c>
      <c r="O14" s="10"/>
      <c r="P14" s="12"/>
      <c r="Q14" s="15"/>
      <c r="R14" s="8">
        <v>1</v>
      </c>
      <c r="S14" s="8">
        <v>0</v>
      </c>
      <c r="T14" s="8">
        <v>0</v>
      </c>
      <c r="U14" s="8">
        <v>1</v>
      </c>
      <c r="V14" s="8">
        <v>1</v>
      </c>
      <c r="W14" s="10"/>
      <c r="X14" s="12"/>
      <c r="Y14" s="10" t="s">
        <v>128</v>
      </c>
      <c r="Z14" s="10" t="s">
        <v>129</v>
      </c>
    </row>
    <row r="15" spans="2:26" s="8" customFormat="1" ht="45">
      <c r="B15" s="6">
        <v>1</v>
      </c>
      <c r="C15" s="8">
        <v>1</v>
      </c>
      <c r="D15" s="8">
        <v>1</v>
      </c>
      <c r="E15" s="8">
        <v>1</v>
      </c>
      <c r="F15" s="8">
        <v>1</v>
      </c>
      <c r="G15" s="10"/>
      <c r="H15" s="12"/>
      <c r="I15" s="10" t="s">
        <v>130</v>
      </c>
      <c r="J15" s="8">
        <v>1</v>
      </c>
      <c r="K15" s="8">
        <v>1</v>
      </c>
      <c r="L15" s="8">
        <v>1</v>
      </c>
      <c r="M15" s="8">
        <v>1</v>
      </c>
      <c r="N15" s="8">
        <v>1</v>
      </c>
      <c r="O15" s="10"/>
      <c r="P15" s="12"/>
      <c r="Q15" s="15"/>
      <c r="R15" s="8">
        <v>1</v>
      </c>
      <c r="S15" s="8">
        <v>1</v>
      </c>
      <c r="T15" s="8">
        <v>1</v>
      </c>
      <c r="U15" s="8">
        <v>1</v>
      </c>
      <c r="V15" s="8">
        <v>1</v>
      </c>
      <c r="W15" s="10"/>
      <c r="X15" s="12"/>
      <c r="Y15" s="10"/>
      <c r="Z15" s="10" t="s">
        <v>131</v>
      </c>
    </row>
    <row r="16" spans="2:26" s="8" customFormat="1" ht="57">
      <c r="B16" s="6">
        <v>1</v>
      </c>
      <c r="C16" s="8">
        <v>0</v>
      </c>
      <c r="D16" s="8">
        <v>1</v>
      </c>
      <c r="E16" s="8">
        <v>1</v>
      </c>
      <c r="F16" s="8">
        <v>1</v>
      </c>
      <c r="G16" s="11" t="s">
        <v>135</v>
      </c>
      <c r="H16" s="12"/>
      <c r="I16" s="8" t="s">
        <v>21</v>
      </c>
      <c r="J16" s="8">
        <v>0</v>
      </c>
      <c r="K16" s="8">
        <v>1</v>
      </c>
      <c r="L16" s="8">
        <v>1</v>
      </c>
      <c r="M16" s="8">
        <v>1</v>
      </c>
      <c r="N16" s="8">
        <v>0</v>
      </c>
      <c r="O16" s="10" t="s">
        <v>136</v>
      </c>
      <c r="P16" s="12"/>
      <c r="Q16" s="15"/>
      <c r="R16" s="8" t="s">
        <v>31</v>
      </c>
      <c r="S16" s="8" t="s">
        <v>31</v>
      </c>
      <c r="T16" s="8" t="s">
        <v>31</v>
      </c>
      <c r="U16" s="8" t="s">
        <v>31</v>
      </c>
      <c r="V16" s="8" t="s">
        <v>31</v>
      </c>
      <c r="W16" s="10"/>
      <c r="X16" s="12"/>
      <c r="Y16" s="10"/>
      <c r="Z16" s="10" t="s">
        <v>137</v>
      </c>
    </row>
    <row r="17" spans="2:26" s="8" customFormat="1" ht="90">
      <c r="B17" s="6">
        <v>1</v>
      </c>
      <c r="C17" s="8">
        <v>0</v>
      </c>
      <c r="D17" s="8">
        <v>1</v>
      </c>
      <c r="E17" s="8">
        <v>1</v>
      </c>
      <c r="F17" s="8">
        <v>1</v>
      </c>
      <c r="G17" s="10" t="s">
        <v>138</v>
      </c>
      <c r="H17" s="12"/>
      <c r="I17" s="10" t="s">
        <v>139</v>
      </c>
      <c r="J17" s="8">
        <v>0</v>
      </c>
      <c r="K17" s="8">
        <v>1</v>
      </c>
      <c r="L17" s="8">
        <v>1</v>
      </c>
      <c r="M17" s="8">
        <v>1</v>
      </c>
      <c r="N17" s="8">
        <v>1</v>
      </c>
      <c r="O17" s="10"/>
      <c r="P17" s="12"/>
      <c r="Q17" s="15"/>
      <c r="R17" s="8">
        <v>0</v>
      </c>
      <c r="S17" s="8">
        <v>1</v>
      </c>
      <c r="T17" s="8">
        <v>1</v>
      </c>
      <c r="U17" s="8">
        <v>1</v>
      </c>
      <c r="V17" s="8">
        <v>1</v>
      </c>
      <c r="W17" s="10"/>
      <c r="X17" s="12"/>
      <c r="Y17" s="10"/>
      <c r="Z17" s="11" t="s">
        <v>140</v>
      </c>
    </row>
    <row r="18" spans="2:26" s="8" customFormat="1" ht="135">
      <c r="B18" s="6">
        <v>1</v>
      </c>
      <c r="C18" s="8">
        <v>1</v>
      </c>
      <c r="D18" s="8">
        <v>0</v>
      </c>
      <c r="E18" s="8">
        <v>1</v>
      </c>
      <c r="F18" s="8">
        <v>1</v>
      </c>
      <c r="G18" s="10"/>
      <c r="H18" s="12"/>
      <c r="I18" s="10" t="s">
        <v>141</v>
      </c>
      <c r="J18" s="8">
        <v>1</v>
      </c>
      <c r="K18" s="8">
        <v>0</v>
      </c>
      <c r="L18" s="8">
        <v>1</v>
      </c>
      <c r="M18" s="8">
        <v>1</v>
      </c>
      <c r="N18" s="8">
        <v>1</v>
      </c>
      <c r="O18" s="10" t="s">
        <v>142</v>
      </c>
      <c r="P18" s="12"/>
      <c r="Q18" s="15"/>
      <c r="R18" s="8">
        <v>1</v>
      </c>
      <c r="S18" s="8">
        <v>1</v>
      </c>
      <c r="T18" s="8">
        <v>1</v>
      </c>
      <c r="U18" s="8">
        <v>1</v>
      </c>
      <c r="V18" s="8">
        <v>1</v>
      </c>
      <c r="W18" s="10"/>
      <c r="X18" s="12"/>
      <c r="Y18" s="10" t="s">
        <v>143</v>
      </c>
      <c r="Z18" s="10" t="s">
        <v>144</v>
      </c>
    </row>
    <row r="19" spans="2:26" s="8" customFormat="1" ht="225">
      <c r="B19" s="6">
        <v>1</v>
      </c>
      <c r="C19" s="8">
        <v>1</v>
      </c>
      <c r="D19" s="8">
        <v>1</v>
      </c>
      <c r="E19" s="8">
        <v>1</v>
      </c>
      <c r="F19" s="8">
        <v>1</v>
      </c>
      <c r="G19" s="10"/>
      <c r="H19" s="12"/>
      <c r="I19" s="10" t="s">
        <v>155</v>
      </c>
      <c r="J19" s="8">
        <v>1</v>
      </c>
      <c r="K19" s="8">
        <v>1</v>
      </c>
      <c r="L19" s="8">
        <v>1</v>
      </c>
      <c r="M19" s="8">
        <v>1</v>
      </c>
      <c r="N19" s="8">
        <v>1</v>
      </c>
      <c r="O19" s="10" t="s">
        <v>156</v>
      </c>
      <c r="P19" s="12"/>
      <c r="Q19" s="15"/>
      <c r="R19" s="8">
        <v>1</v>
      </c>
      <c r="S19" s="8">
        <v>1</v>
      </c>
      <c r="T19" s="8">
        <v>1</v>
      </c>
      <c r="U19" s="8">
        <v>1</v>
      </c>
      <c r="V19" s="8">
        <v>1</v>
      </c>
      <c r="W19" s="10"/>
      <c r="X19" s="12"/>
      <c r="Y19" s="10" t="s">
        <v>157</v>
      </c>
      <c r="Z19" s="10" t="s">
        <v>158</v>
      </c>
    </row>
    <row r="20" spans="2:26" s="8" customFormat="1" ht="90">
      <c r="B20" s="6">
        <v>1</v>
      </c>
      <c r="C20" s="8">
        <v>1</v>
      </c>
      <c r="D20" s="8">
        <v>1</v>
      </c>
      <c r="E20" s="8">
        <v>1</v>
      </c>
      <c r="F20" s="8">
        <v>1</v>
      </c>
      <c r="G20" s="10"/>
      <c r="H20" s="12"/>
      <c r="I20" s="10" t="s">
        <v>164</v>
      </c>
      <c r="J20" s="8">
        <v>1</v>
      </c>
      <c r="K20" s="8">
        <v>0</v>
      </c>
      <c r="L20" s="8">
        <v>1</v>
      </c>
      <c r="M20" s="8">
        <v>1</v>
      </c>
      <c r="N20" s="8">
        <v>1</v>
      </c>
      <c r="O20" s="10" t="s">
        <v>165</v>
      </c>
      <c r="P20" s="12"/>
      <c r="Q20" s="15"/>
      <c r="R20" s="8">
        <v>1</v>
      </c>
      <c r="S20" s="8">
        <v>1</v>
      </c>
      <c r="T20" s="8">
        <v>1</v>
      </c>
      <c r="U20" s="8">
        <v>1</v>
      </c>
      <c r="V20" s="8">
        <v>1</v>
      </c>
      <c r="W20" s="10"/>
      <c r="X20" s="12"/>
      <c r="Y20" s="10" t="s">
        <v>166</v>
      </c>
      <c r="Z20" s="10" t="s">
        <v>163</v>
      </c>
    </row>
    <row r="21" spans="2:26" s="8" customFormat="1" ht="120">
      <c r="B21" s="6">
        <v>1</v>
      </c>
      <c r="C21" s="8">
        <v>1</v>
      </c>
      <c r="D21" s="8">
        <v>1</v>
      </c>
      <c r="E21" s="8">
        <v>1</v>
      </c>
      <c r="F21" s="8">
        <v>1</v>
      </c>
      <c r="G21" s="10"/>
      <c r="H21" s="12"/>
      <c r="I21" s="8" t="s">
        <v>13</v>
      </c>
      <c r="J21" s="8">
        <v>1</v>
      </c>
      <c r="K21" s="8">
        <v>1</v>
      </c>
      <c r="L21" s="8">
        <v>1</v>
      </c>
      <c r="M21" s="8">
        <v>1</v>
      </c>
      <c r="N21" s="8">
        <v>1</v>
      </c>
      <c r="O21" s="10"/>
      <c r="P21" s="12"/>
      <c r="Q21" s="15"/>
      <c r="R21" s="8">
        <v>1</v>
      </c>
      <c r="S21" s="8">
        <v>1</v>
      </c>
      <c r="T21" s="8">
        <v>1</v>
      </c>
      <c r="U21" s="8">
        <v>1</v>
      </c>
      <c r="V21" s="8">
        <v>1</v>
      </c>
      <c r="W21" s="10"/>
      <c r="X21" s="12"/>
      <c r="Y21" s="10" t="s">
        <v>167</v>
      </c>
      <c r="Z21" s="10" t="s">
        <v>168</v>
      </c>
    </row>
    <row r="22" spans="2:26" s="8" customFormat="1" ht="45">
      <c r="B22" s="6">
        <v>1</v>
      </c>
      <c r="C22" s="8">
        <v>1</v>
      </c>
      <c r="D22" s="8">
        <v>1</v>
      </c>
      <c r="E22" s="8">
        <v>1</v>
      </c>
      <c r="F22" s="8">
        <v>1</v>
      </c>
      <c r="G22" s="10"/>
      <c r="H22" s="12"/>
      <c r="I22" s="8" t="s">
        <v>21</v>
      </c>
      <c r="J22" s="8">
        <v>0</v>
      </c>
      <c r="K22" s="8">
        <v>1</v>
      </c>
      <c r="L22" s="8">
        <v>1</v>
      </c>
      <c r="M22" s="8">
        <v>1</v>
      </c>
      <c r="N22" s="8">
        <v>1</v>
      </c>
      <c r="O22" s="10" t="s">
        <v>182</v>
      </c>
      <c r="P22" s="12"/>
      <c r="Q22" s="15"/>
      <c r="R22" s="8">
        <v>1</v>
      </c>
      <c r="S22" s="8">
        <v>1</v>
      </c>
      <c r="T22" s="8">
        <v>1</v>
      </c>
      <c r="U22" s="8">
        <v>1</v>
      </c>
      <c r="V22" s="8">
        <v>1</v>
      </c>
      <c r="W22" s="10"/>
      <c r="X22" s="12"/>
      <c r="Y22" s="10"/>
      <c r="Z22" s="10" t="s">
        <v>183</v>
      </c>
    </row>
    <row r="23" spans="2:26" s="8" customFormat="1" ht="30">
      <c r="B23" s="6">
        <v>1</v>
      </c>
      <c r="C23" s="8">
        <v>1</v>
      </c>
      <c r="D23" s="8">
        <v>1</v>
      </c>
      <c r="E23" s="8" t="s">
        <v>31</v>
      </c>
      <c r="F23" s="8">
        <v>1</v>
      </c>
      <c r="G23" s="10"/>
      <c r="H23" s="12"/>
      <c r="I23" s="1" t="s">
        <v>209</v>
      </c>
      <c r="J23" s="8">
        <v>1</v>
      </c>
      <c r="K23" s="8">
        <v>1</v>
      </c>
      <c r="L23" s="8">
        <v>1</v>
      </c>
      <c r="M23" s="8">
        <v>1</v>
      </c>
      <c r="N23" s="8">
        <v>1</v>
      </c>
      <c r="O23" s="10"/>
      <c r="P23" s="12"/>
      <c r="Q23" s="15"/>
      <c r="R23" s="8" t="s">
        <v>31</v>
      </c>
      <c r="S23" s="8" t="s">
        <v>31</v>
      </c>
      <c r="T23" s="8" t="s">
        <v>31</v>
      </c>
      <c r="U23" s="8" t="s">
        <v>31</v>
      </c>
      <c r="V23" s="8" t="s">
        <v>31</v>
      </c>
      <c r="W23" s="10"/>
      <c r="X23" s="12"/>
      <c r="Y23" s="10"/>
      <c r="Z23" s="10" t="s">
        <v>210</v>
      </c>
    </row>
    <row r="24" spans="2:26" s="8" customFormat="1" ht="330">
      <c r="B24" s="6">
        <v>1</v>
      </c>
      <c r="C24" s="8">
        <v>1</v>
      </c>
      <c r="D24" s="8">
        <v>1</v>
      </c>
      <c r="E24" s="8">
        <v>1</v>
      </c>
      <c r="F24" s="8">
        <v>1</v>
      </c>
      <c r="G24" s="10"/>
      <c r="H24" s="12"/>
      <c r="I24" s="10" t="s">
        <v>214</v>
      </c>
      <c r="J24" s="8">
        <v>1</v>
      </c>
      <c r="K24" s="8">
        <v>1</v>
      </c>
      <c r="L24" s="8">
        <v>1</v>
      </c>
      <c r="M24" s="8">
        <v>1</v>
      </c>
      <c r="N24" s="8">
        <v>1</v>
      </c>
      <c r="O24" s="11" t="s">
        <v>215</v>
      </c>
      <c r="P24" s="12"/>
      <c r="Q24" s="15"/>
      <c r="R24" s="10" t="s">
        <v>31</v>
      </c>
      <c r="S24" s="8" t="s">
        <v>31</v>
      </c>
      <c r="T24" s="8" t="s">
        <v>31</v>
      </c>
      <c r="U24" s="8" t="s">
        <v>31</v>
      </c>
      <c r="V24" s="8" t="s">
        <v>31</v>
      </c>
      <c r="W24" s="10" t="s">
        <v>216</v>
      </c>
      <c r="X24" s="12"/>
      <c r="Y24" s="10" t="s">
        <v>217</v>
      </c>
      <c r="Z24" s="11" t="s">
        <v>212</v>
      </c>
    </row>
    <row r="25" spans="2:26" s="8" customFormat="1" ht="409.5">
      <c r="B25" s="6">
        <v>1</v>
      </c>
      <c r="C25" s="8">
        <v>1</v>
      </c>
      <c r="D25" s="8">
        <v>1</v>
      </c>
      <c r="E25" s="8">
        <v>1</v>
      </c>
      <c r="F25" s="8">
        <v>1</v>
      </c>
      <c r="G25" s="10"/>
      <c r="H25" s="12"/>
      <c r="I25" s="10" t="s">
        <v>223</v>
      </c>
      <c r="J25" s="8">
        <v>1</v>
      </c>
      <c r="K25" s="8">
        <v>0</v>
      </c>
      <c r="L25" s="8">
        <v>1</v>
      </c>
      <c r="M25" s="8">
        <v>1</v>
      </c>
      <c r="N25" s="8">
        <v>1</v>
      </c>
      <c r="O25" s="10" t="s">
        <v>224</v>
      </c>
      <c r="P25" s="12"/>
      <c r="Q25" s="15"/>
      <c r="R25" s="8" t="s">
        <v>31</v>
      </c>
      <c r="S25" s="8" t="s">
        <v>31</v>
      </c>
      <c r="T25" s="8" t="s">
        <v>31</v>
      </c>
      <c r="U25" s="8" t="s">
        <v>31</v>
      </c>
      <c r="V25" s="8" t="s">
        <v>31</v>
      </c>
      <c r="W25" s="10" t="s">
        <v>225</v>
      </c>
      <c r="X25" s="12"/>
      <c r="Y25" s="10" t="s">
        <v>226</v>
      </c>
      <c r="Z25" s="11" t="s">
        <v>227</v>
      </c>
    </row>
    <row r="26" spans="2:26" s="8" customFormat="1" ht="135">
      <c r="B26" s="6">
        <v>1</v>
      </c>
      <c r="C26" s="8">
        <v>1</v>
      </c>
      <c r="D26" s="8">
        <v>1</v>
      </c>
      <c r="E26" s="8">
        <v>0</v>
      </c>
      <c r="F26" s="8" t="s">
        <v>31</v>
      </c>
      <c r="G26" s="10" t="s">
        <v>245</v>
      </c>
      <c r="H26" s="12"/>
      <c r="J26" s="8">
        <v>1</v>
      </c>
      <c r="K26" s="8">
        <v>1</v>
      </c>
      <c r="L26" s="8">
        <v>1</v>
      </c>
      <c r="M26" s="8">
        <v>0</v>
      </c>
      <c r="N26" s="8">
        <v>1</v>
      </c>
      <c r="O26" s="10"/>
      <c r="P26" s="12"/>
      <c r="Q26" s="15"/>
      <c r="R26" s="8">
        <v>1</v>
      </c>
      <c r="S26" s="8">
        <v>1</v>
      </c>
      <c r="T26" s="8">
        <v>1</v>
      </c>
      <c r="U26" s="8">
        <v>0</v>
      </c>
      <c r="V26" s="8">
        <v>1</v>
      </c>
      <c r="W26" s="10" t="s">
        <v>245</v>
      </c>
      <c r="X26" s="12"/>
      <c r="Y26" s="10"/>
      <c r="Z26" s="10"/>
    </row>
    <row r="27" spans="2:26" s="8" customFormat="1" ht="128.25">
      <c r="B27" s="6">
        <v>1</v>
      </c>
      <c r="C27" s="8">
        <v>1</v>
      </c>
      <c r="D27" s="8">
        <v>1</v>
      </c>
      <c r="E27" s="8">
        <v>0</v>
      </c>
      <c r="F27" s="8">
        <v>1</v>
      </c>
      <c r="G27" s="10"/>
      <c r="H27" s="12"/>
      <c r="J27" s="8">
        <v>1</v>
      </c>
      <c r="K27" s="8">
        <v>0</v>
      </c>
      <c r="L27" s="8">
        <v>1</v>
      </c>
      <c r="M27" s="8">
        <v>1</v>
      </c>
      <c r="N27" s="8">
        <v>0</v>
      </c>
      <c r="O27" s="10" t="s">
        <v>246</v>
      </c>
      <c r="P27" s="12"/>
      <c r="Q27" s="15"/>
      <c r="R27" s="8">
        <v>1</v>
      </c>
      <c r="S27" s="8">
        <v>0</v>
      </c>
      <c r="T27" s="8">
        <v>1</v>
      </c>
      <c r="U27" s="8">
        <v>1</v>
      </c>
      <c r="V27" s="8">
        <v>1</v>
      </c>
      <c r="W27" s="11" t="s">
        <v>247</v>
      </c>
      <c r="X27" s="12"/>
      <c r="Y27" s="10"/>
      <c r="Z27" s="10"/>
    </row>
    <row r="28" spans="2:26" s="8" customFormat="1" ht="165">
      <c r="B28" s="6">
        <v>1</v>
      </c>
      <c r="C28" s="8">
        <v>1</v>
      </c>
      <c r="D28" s="8">
        <v>1</v>
      </c>
      <c r="E28" s="8">
        <v>1</v>
      </c>
      <c r="F28" s="8">
        <v>1</v>
      </c>
      <c r="G28" s="10"/>
      <c r="H28" s="12"/>
      <c r="I28" s="10" t="s">
        <v>248</v>
      </c>
      <c r="J28" s="8">
        <v>1</v>
      </c>
      <c r="K28" s="8">
        <v>1</v>
      </c>
      <c r="L28" s="8">
        <v>1</v>
      </c>
      <c r="M28" s="8">
        <v>1</v>
      </c>
      <c r="N28" s="8">
        <v>1</v>
      </c>
      <c r="O28" s="11" t="s">
        <v>249</v>
      </c>
      <c r="P28" s="12"/>
      <c r="Q28" s="15"/>
      <c r="R28" s="8">
        <v>1</v>
      </c>
      <c r="S28" s="8">
        <v>1</v>
      </c>
      <c r="T28" s="8">
        <v>1</v>
      </c>
      <c r="U28" s="8">
        <v>1</v>
      </c>
      <c r="V28" s="8">
        <v>1</v>
      </c>
      <c r="W28" s="10" t="s">
        <v>250</v>
      </c>
      <c r="X28" s="12"/>
      <c r="Y28" s="10"/>
      <c r="Z28" s="11" t="s">
        <v>251</v>
      </c>
    </row>
    <row r="29" spans="2:26" ht="15.75" thickBot="1"/>
    <row r="30" spans="2:26">
      <c r="B30" s="30" t="s">
        <v>276</v>
      </c>
      <c r="C30" s="31">
        <f t="shared" ref="C30:F30" si="0">COUNTIF(C3:C28,"=1")</f>
        <v>20</v>
      </c>
      <c r="D30" s="31">
        <f t="shared" si="0"/>
        <v>22</v>
      </c>
      <c r="E30" s="31">
        <f t="shared" si="0"/>
        <v>22</v>
      </c>
      <c r="F30" s="31">
        <f t="shared" si="0"/>
        <v>24</v>
      </c>
      <c r="G30" s="18"/>
      <c r="H30" s="32"/>
      <c r="I30" s="44"/>
      <c r="J30" s="50">
        <f t="shared" ref="J30:K30" si="1">COUNTIF(J3:J28,"=1")</f>
        <v>21</v>
      </c>
      <c r="K30" s="50">
        <f t="shared" si="1"/>
        <v>22</v>
      </c>
      <c r="L30" s="50">
        <f t="shared" ref="L30:N30" si="2">COUNTIF(L3:L28,"=1")</f>
        <v>26</v>
      </c>
      <c r="M30" s="50">
        <f t="shared" si="2"/>
        <v>25</v>
      </c>
      <c r="N30" s="50">
        <f t="shared" si="2"/>
        <v>22</v>
      </c>
      <c r="O30" s="18"/>
      <c r="P30" s="32"/>
      <c r="Q30" s="51"/>
      <c r="R30" s="50">
        <f t="shared" ref="R30:V30" si="3">COUNTIF(R3:R28,"=1")</f>
        <v>18</v>
      </c>
      <c r="S30" s="50">
        <f t="shared" si="3"/>
        <v>19</v>
      </c>
      <c r="T30" s="50">
        <f t="shared" si="3"/>
        <v>20</v>
      </c>
      <c r="U30" s="50">
        <f t="shared" si="3"/>
        <v>20</v>
      </c>
      <c r="V30" s="52">
        <f t="shared" si="3"/>
        <v>20</v>
      </c>
    </row>
    <row r="31" spans="2:26">
      <c r="B31" s="35" t="s">
        <v>277</v>
      </c>
      <c r="C31" s="36">
        <f>COUNTIF(C3:C28,"=0")</f>
        <v>5</v>
      </c>
      <c r="D31" s="36">
        <f t="shared" ref="D31:F31" si="4">COUNTIF(D3:D28,"=0")</f>
        <v>3</v>
      </c>
      <c r="E31" s="36">
        <f t="shared" si="4"/>
        <v>2</v>
      </c>
      <c r="F31" s="36">
        <f t="shared" si="4"/>
        <v>0</v>
      </c>
      <c r="G31" s="20"/>
      <c r="H31" s="37"/>
      <c r="I31" s="27"/>
      <c r="J31" s="53">
        <f>COUNTIF(J3:J28,"=0")</f>
        <v>5</v>
      </c>
      <c r="K31" s="53">
        <f>COUNTIF(K3:K28,"=0")</f>
        <v>4</v>
      </c>
      <c r="L31" s="53">
        <f t="shared" ref="L31:N31" si="5">COUNTIF(L3:L28,"=0")</f>
        <v>0</v>
      </c>
      <c r="M31" s="53">
        <f t="shared" si="5"/>
        <v>1</v>
      </c>
      <c r="N31" s="53">
        <f t="shared" si="5"/>
        <v>4</v>
      </c>
      <c r="O31" s="20"/>
      <c r="P31" s="37"/>
      <c r="Q31" s="54"/>
      <c r="R31" s="53">
        <f>COUNTIF(R3:R28,"=0")</f>
        <v>3</v>
      </c>
      <c r="S31" s="53">
        <f>COUNTIF(S3:S28,"=0")</f>
        <v>2</v>
      </c>
      <c r="T31" s="53">
        <f t="shared" ref="T31:V31" si="6">COUNTIF(T3:T28,"=0")</f>
        <v>1</v>
      </c>
      <c r="U31" s="53">
        <f t="shared" si="6"/>
        <v>1</v>
      </c>
      <c r="V31" s="55">
        <f t="shared" si="6"/>
        <v>1</v>
      </c>
    </row>
    <row r="32" spans="2:26">
      <c r="B32" s="39" t="s">
        <v>274</v>
      </c>
      <c r="C32" s="36">
        <f>COUNTIF(C3:C28,"=-")</f>
        <v>1</v>
      </c>
      <c r="D32" s="36">
        <f t="shared" ref="D32:F32" si="7">COUNTIF(D3:D28,"=-")</f>
        <v>1</v>
      </c>
      <c r="E32" s="36">
        <f t="shared" si="7"/>
        <v>2</v>
      </c>
      <c r="F32" s="36">
        <f t="shared" si="7"/>
        <v>2</v>
      </c>
      <c r="G32" s="20"/>
      <c r="H32" s="37"/>
      <c r="I32" s="20"/>
      <c r="J32" s="53">
        <f>COUNTIF(J3:J28,"=-")</f>
        <v>0</v>
      </c>
      <c r="K32" s="53">
        <f>COUNTIF(K3:K28,"=-")</f>
        <v>0</v>
      </c>
      <c r="L32" s="53">
        <f t="shared" ref="L32:N32" si="8">COUNTIF(L3:L28,"=-")</f>
        <v>0</v>
      </c>
      <c r="M32" s="53">
        <f t="shared" si="8"/>
        <v>0</v>
      </c>
      <c r="N32" s="53">
        <f t="shared" si="8"/>
        <v>0</v>
      </c>
      <c r="O32" s="20"/>
      <c r="P32" s="37"/>
      <c r="Q32" s="54"/>
      <c r="R32" s="53">
        <f>COUNTIF(R3:R28,"=-")</f>
        <v>5</v>
      </c>
      <c r="S32" s="53">
        <f>COUNTIF(S3:S28,"=-")</f>
        <v>5</v>
      </c>
      <c r="T32" s="53">
        <f t="shared" ref="T32:V32" si="9">COUNTIF(T3:T28,"=-")</f>
        <v>5</v>
      </c>
      <c r="U32" s="53">
        <f t="shared" si="9"/>
        <v>5</v>
      </c>
      <c r="V32" s="55">
        <f t="shared" si="9"/>
        <v>5</v>
      </c>
    </row>
    <row r="33" spans="1:22">
      <c r="A33" s="20"/>
      <c r="B33" s="39" t="s">
        <v>278</v>
      </c>
      <c r="C33" s="40">
        <f>C30/(C30+C31)</f>
        <v>0.8</v>
      </c>
      <c r="D33" s="40">
        <f t="shared" ref="D33:F33" si="10">D30/(D30+D31)</f>
        <v>0.88</v>
      </c>
      <c r="E33" s="40">
        <f t="shared" si="10"/>
        <v>0.91666666666666663</v>
      </c>
      <c r="F33" s="40">
        <f t="shared" si="10"/>
        <v>1</v>
      </c>
      <c r="G33" s="20"/>
      <c r="H33" s="37"/>
      <c r="I33" s="20"/>
      <c r="J33" s="56">
        <f>J30/(J30+J31)</f>
        <v>0.80769230769230771</v>
      </c>
      <c r="K33" s="56">
        <f>K30/(K30+K31)</f>
        <v>0.84615384615384615</v>
      </c>
      <c r="L33" s="56">
        <f t="shared" ref="L33:N33" si="11">L30/(L30+L31)</f>
        <v>1</v>
      </c>
      <c r="M33" s="56">
        <f t="shared" si="11"/>
        <v>0.96153846153846156</v>
      </c>
      <c r="N33" s="56">
        <f t="shared" si="11"/>
        <v>0.84615384615384615</v>
      </c>
      <c r="O33" s="20"/>
      <c r="P33" s="37"/>
      <c r="Q33" s="54"/>
      <c r="R33" s="56">
        <f>R30/(R30+R31)</f>
        <v>0.8571428571428571</v>
      </c>
      <c r="S33" s="56">
        <f>S30/(S30+S31)</f>
        <v>0.90476190476190477</v>
      </c>
      <c r="T33" s="56">
        <f t="shared" ref="T33:V33" si="12">T30/(T30+T31)</f>
        <v>0.95238095238095233</v>
      </c>
      <c r="U33" s="56">
        <f t="shared" si="12"/>
        <v>0.95238095238095233</v>
      </c>
      <c r="V33" s="57">
        <f t="shared" si="12"/>
        <v>0.95238095238095233</v>
      </c>
    </row>
    <row r="34" spans="1:22">
      <c r="B34" s="39"/>
      <c r="C34" s="53"/>
      <c r="D34" s="53"/>
      <c r="E34" s="53"/>
      <c r="F34" s="53"/>
      <c r="G34" s="20"/>
      <c r="H34" s="37"/>
      <c r="I34" s="20"/>
      <c r="J34" s="53"/>
      <c r="K34" s="53"/>
      <c r="L34" s="53"/>
      <c r="M34" s="53"/>
      <c r="N34" s="53"/>
      <c r="O34" s="20"/>
      <c r="P34" s="37"/>
      <c r="Q34" s="54"/>
      <c r="R34" s="53"/>
      <c r="S34" s="53"/>
      <c r="T34" s="53"/>
      <c r="U34" s="53"/>
      <c r="V34" s="55"/>
    </row>
    <row r="35" spans="1:22" ht="15.75" thickBot="1">
      <c r="B35" s="45" t="s">
        <v>275</v>
      </c>
      <c r="C35" s="46">
        <f>(C30+D30+E30+F30)/(C30+D30+E30+F30+C31+D31+E31+F31)</f>
        <v>0.89795918367346939</v>
      </c>
      <c r="D35" s="24"/>
      <c r="E35" s="24"/>
      <c r="F35" s="24"/>
      <c r="G35" s="22"/>
      <c r="H35" s="42"/>
      <c r="I35" s="22"/>
      <c r="J35" s="71">
        <f>(J30+K30+L30+M30)/(J30+K30+L30+M30+J31+K31+L31+M31)</f>
        <v>0.90384615384615385</v>
      </c>
      <c r="K35" s="24"/>
      <c r="L35" s="24"/>
      <c r="M35" s="24"/>
      <c r="N35" s="24"/>
      <c r="O35" s="22"/>
      <c r="P35" s="42"/>
      <c r="Q35" s="58"/>
      <c r="R35" s="71">
        <f>(R30+S30+T30+U30)/(R30+S30+T30+U30+R31+S31+T31+U31)</f>
        <v>0.91666666666666663</v>
      </c>
      <c r="S35" s="24"/>
      <c r="T35" s="24"/>
      <c r="U35" s="24"/>
      <c r="V35" s="72"/>
    </row>
    <row r="36" spans="1:22">
      <c r="B36" s="28"/>
      <c r="C36" s="20"/>
      <c r="D36" s="20"/>
      <c r="E36" s="20"/>
      <c r="F36" s="20"/>
      <c r="G36" s="20"/>
      <c r="H36" s="37"/>
      <c r="I36" s="20"/>
      <c r="J36" s="20"/>
      <c r="K36" s="70"/>
      <c r="L36" s="20"/>
      <c r="M36" s="20"/>
      <c r="N36" s="20"/>
      <c r="O36" s="20"/>
      <c r="P36" s="37"/>
      <c r="Q36" s="54"/>
      <c r="R36" s="20"/>
      <c r="S36" s="20"/>
      <c r="T36" s="20"/>
      <c r="U36" s="20"/>
      <c r="V36" s="20"/>
    </row>
  </sheetData>
  <mergeCells count="4">
    <mergeCell ref="C1:G1"/>
    <mergeCell ref="I1:O1"/>
    <mergeCell ref="R1:W1"/>
    <mergeCell ref="Y1:Z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1:Z30"/>
  <sheetViews>
    <sheetView workbookViewId="0">
      <pane xSplit="2" ySplit="2" topLeftCell="O19" activePane="bottomRight" state="frozen"/>
      <selection pane="topRight" activeCell="C1" sqref="C1"/>
      <selection pane="bottomLeft" activeCell="A3" sqref="A3"/>
      <selection pane="bottomRight" activeCell="Z21" sqref="Z21"/>
    </sheetView>
  </sheetViews>
  <sheetFormatPr defaultRowHeight="15"/>
  <cols>
    <col min="2" max="2" width="14.28515625" style="25" customWidth="1"/>
    <col min="3" max="3" width="10.5703125" customWidth="1"/>
    <col min="4" max="4" width="12" customWidth="1"/>
    <col min="5" max="5" width="12.5703125" customWidth="1"/>
    <col min="6" max="6" width="12.140625" customWidth="1"/>
    <col min="7" max="7" width="18.5703125" customWidth="1"/>
    <col min="8" max="8" width="4.140625" style="14" customWidth="1"/>
    <col min="9" max="9" width="11.42578125" customWidth="1"/>
    <col min="10" max="10" width="11.7109375" customWidth="1"/>
    <col min="11" max="11" width="11.42578125" customWidth="1"/>
    <col min="12" max="12" width="12.28515625" customWidth="1"/>
    <col min="13" max="13" width="11.85546875" customWidth="1"/>
    <col min="15" max="15" width="10.7109375" customWidth="1"/>
    <col min="16" max="16" width="3.5703125" style="14" customWidth="1"/>
    <col min="23" max="23" width="13.140625" customWidth="1"/>
    <col min="25" max="25" width="14.5703125" customWidth="1"/>
    <col min="26" max="26" width="15.7109375" customWidth="1"/>
  </cols>
  <sheetData>
    <row r="1" spans="2:26" s="8" customFormat="1">
      <c r="B1" s="6"/>
      <c r="C1" s="66" t="s">
        <v>5</v>
      </c>
      <c r="D1" s="66"/>
      <c r="E1" s="66"/>
      <c r="F1" s="66"/>
      <c r="G1" s="66"/>
      <c r="H1" s="12"/>
      <c r="I1" s="67" t="s">
        <v>7</v>
      </c>
      <c r="J1" s="67"/>
      <c r="K1" s="67"/>
      <c r="L1" s="67"/>
      <c r="M1" s="67"/>
      <c r="N1" s="67"/>
      <c r="O1" s="67"/>
      <c r="P1" s="12"/>
      <c r="R1" s="68" t="s">
        <v>8</v>
      </c>
      <c r="S1" s="68"/>
      <c r="T1" s="68"/>
      <c r="U1" s="68"/>
      <c r="V1" s="68"/>
      <c r="W1" s="68"/>
      <c r="Y1" s="69" t="s">
        <v>11</v>
      </c>
      <c r="Z1" s="69"/>
    </row>
    <row r="2" spans="2:26" s="9" customFormat="1" ht="60">
      <c r="B2" s="6" t="s">
        <v>0</v>
      </c>
      <c r="C2" s="2" t="s">
        <v>1</v>
      </c>
      <c r="D2" s="2" t="s">
        <v>2</v>
      </c>
      <c r="E2" s="2" t="s">
        <v>3</v>
      </c>
      <c r="F2" s="2" t="s">
        <v>280</v>
      </c>
      <c r="G2" s="2" t="s">
        <v>4</v>
      </c>
      <c r="H2" s="13"/>
      <c r="I2" s="3" t="s">
        <v>6</v>
      </c>
      <c r="J2" s="3" t="s">
        <v>1</v>
      </c>
      <c r="K2" s="3" t="s">
        <v>2</v>
      </c>
      <c r="L2" s="3" t="s">
        <v>3</v>
      </c>
      <c r="M2" s="3" t="s">
        <v>280</v>
      </c>
      <c r="N2" s="3" t="s">
        <v>15</v>
      </c>
      <c r="O2" s="3" t="s">
        <v>4</v>
      </c>
      <c r="P2" s="13"/>
      <c r="R2" s="5" t="s">
        <v>1</v>
      </c>
      <c r="S2" s="5" t="s">
        <v>2</v>
      </c>
      <c r="T2" s="5" t="s">
        <v>3</v>
      </c>
      <c r="U2" s="5" t="s">
        <v>280</v>
      </c>
      <c r="V2" s="5" t="s">
        <v>15</v>
      </c>
      <c r="W2" s="5" t="s">
        <v>4</v>
      </c>
      <c r="Y2" s="4" t="s">
        <v>9</v>
      </c>
      <c r="Z2" s="4" t="s">
        <v>10</v>
      </c>
    </row>
    <row r="3" spans="2:26" s="8" customFormat="1" ht="315">
      <c r="B3" s="6" t="s">
        <v>49</v>
      </c>
      <c r="C3" s="8">
        <v>1</v>
      </c>
      <c r="D3" s="8">
        <v>1</v>
      </c>
      <c r="E3" s="8">
        <v>1</v>
      </c>
      <c r="F3" s="8">
        <v>0</v>
      </c>
      <c r="G3" s="10" t="s">
        <v>50</v>
      </c>
      <c r="H3" s="12"/>
      <c r="I3" s="8" t="s">
        <v>51</v>
      </c>
      <c r="J3" s="8">
        <v>1</v>
      </c>
      <c r="K3" s="8">
        <v>1</v>
      </c>
      <c r="L3" s="8">
        <v>1</v>
      </c>
      <c r="M3" s="8">
        <v>1</v>
      </c>
      <c r="N3" s="8">
        <v>1</v>
      </c>
      <c r="O3" s="10" t="s">
        <v>50</v>
      </c>
      <c r="P3" s="12"/>
      <c r="R3" s="8">
        <v>1</v>
      </c>
      <c r="S3" s="8">
        <v>1</v>
      </c>
      <c r="T3" s="8">
        <v>1</v>
      </c>
      <c r="U3" s="8">
        <v>1</v>
      </c>
      <c r="V3" s="8">
        <v>1</v>
      </c>
      <c r="W3" s="10" t="s">
        <v>50</v>
      </c>
      <c r="Y3" s="10" t="s">
        <v>52</v>
      </c>
      <c r="Z3" s="11" t="s">
        <v>53</v>
      </c>
    </row>
    <row r="4" spans="2:26" s="8" customFormat="1">
      <c r="B4" s="6" t="s">
        <v>49</v>
      </c>
      <c r="C4" s="8">
        <v>1</v>
      </c>
      <c r="D4" s="8">
        <v>1</v>
      </c>
      <c r="E4" s="8">
        <v>1</v>
      </c>
      <c r="F4" s="8">
        <v>1</v>
      </c>
      <c r="G4" s="10"/>
      <c r="H4" s="12"/>
      <c r="J4" s="8">
        <v>1</v>
      </c>
      <c r="K4" s="8">
        <v>1</v>
      </c>
      <c r="L4" s="8">
        <v>1</v>
      </c>
      <c r="M4" s="8">
        <v>1</v>
      </c>
      <c r="N4" s="8" t="s">
        <v>31</v>
      </c>
      <c r="O4" s="10"/>
      <c r="P4" s="12"/>
      <c r="R4" s="8">
        <v>1</v>
      </c>
      <c r="S4" s="8">
        <v>1</v>
      </c>
      <c r="T4" s="8">
        <v>1</v>
      </c>
      <c r="U4" s="8">
        <v>1</v>
      </c>
      <c r="V4" s="8">
        <v>1</v>
      </c>
      <c r="W4" s="10"/>
      <c r="Y4" s="10"/>
      <c r="Z4" s="10"/>
    </row>
    <row r="5" spans="2:26" s="8" customFormat="1">
      <c r="B5" s="6" t="s">
        <v>49</v>
      </c>
      <c r="C5" s="8">
        <v>1</v>
      </c>
      <c r="D5" s="8">
        <v>1</v>
      </c>
      <c r="E5" s="8">
        <v>1</v>
      </c>
      <c r="F5" s="8">
        <v>1</v>
      </c>
      <c r="G5" s="10"/>
      <c r="H5" s="12"/>
      <c r="I5" s="8" t="s">
        <v>61</v>
      </c>
      <c r="J5" s="8">
        <v>1</v>
      </c>
      <c r="K5" s="8">
        <v>1</v>
      </c>
      <c r="L5" s="8">
        <v>1</v>
      </c>
      <c r="M5" s="8">
        <v>1</v>
      </c>
      <c r="N5" s="8">
        <v>1</v>
      </c>
      <c r="O5" s="10"/>
      <c r="P5" s="12"/>
      <c r="R5" s="8">
        <v>0</v>
      </c>
      <c r="S5" s="8">
        <v>0</v>
      </c>
      <c r="T5" s="8">
        <v>1</v>
      </c>
      <c r="U5" s="8">
        <v>1</v>
      </c>
      <c r="V5" s="8">
        <v>0</v>
      </c>
      <c r="W5" s="10"/>
      <c r="Y5" s="10"/>
      <c r="Z5" s="10"/>
    </row>
    <row r="6" spans="2:26" s="8" customFormat="1" ht="150">
      <c r="B6" s="6" t="s">
        <v>49</v>
      </c>
      <c r="C6" s="8" t="s">
        <v>31</v>
      </c>
      <c r="D6" s="8" t="s">
        <v>31</v>
      </c>
      <c r="E6" s="8" t="s">
        <v>31</v>
      </c>
      <c r="F6" s="8" t="s">
        <v>31</v>
      </c>
      <c r="G6" s="11" t="s">
        <v>74</v>
      </c>
      <c r="H6" s="12"/>
      <c r="I6" s="8" t="s">
        <v>75</v>
      </c>
      <c r="J6" s="8">
        <v>1</v>
      </c>
      <c r="K6" s="8">
        <v>1</v>
      </c>
      <c r="L6" s="8">
        <v>1</v>
      </c>
      <c r="M6" s="8">
        <v>1</v>
      </c>
      <c r="N6" s="8">
        <v>0</v>
      </c>
      <c r="O6" s="10" t="s">
        <v>76</v>
      </c>
      <c r="P6" s="12"/>
      <c r="R6" s="8" t="s">
        <v>31</v>
      </c>
      <c r="S6" s="8" t="s">
        <v>31</v>
      </c>
      <c r="T6" s="8" t="s">
        <v>31</v>
      </c>
      <c r="U6" s="8" t="s">
        <v>31</v>
      </c>
      <c r="V6" s="8" t="s">
        <v>31</v>
      </c>
      <c r="W6" s="10"/>
      <c r="Y6" s="10" t="s">
        <v>77</v>
      </c>
      <c r="Z6" s="10"/>
    </row>
    <row r="7" spans="2:26" s="8" customFormat="1" ht="45">
      <c r="B7" s="6" t="s">
        <v>49</v>
      </c>
      <c r="C7" s="8">
        <v>1</v>
      </c>
      <c r="D7" s="8">
        <v>1</v>
      </c>
      <c r="E7" s="8">
        <v>1</v>
      </c>
      <c r="F7" s="8">
        <v>1</v>
      </c>
      <c r="G7" s="10"/>
      <c r="H7" s="12"/>
      <c r="I7" s="8" t="s">
        <v>82</v>
      </c>
      <c r="J7" s="8">
        <v>1</v>
      </c>
      <c r="K7" s="8">
        <v>1</v>
      </c>
      <c r="L7" s="8">
        <v>1</v>
      </c>
      <c r="M7" s="8">
        <v>1</v>
      </c>
      <c r="N7" s="8">
        <v>1</v>
      </c>
      <c r="O7" s="10"/>
      <c r="P7" s="12"/>
      <c r="R7" s="8">
        <v>0</v>
      </c>
      <c r="S7" s="8">
        <v>0</v>
      </c>
      <c r="T7" s="8">
        <v>0</v>
      </c>
      <c r="U7" s="8">
        <v>0</v>
      </c>
      <c r="V7" s="8">
        <v>0</v>
      </c>
      <c r="W7" s="10" t="s">
        <v>83</v>
      </c>
      <c r="Y7" s="10"/>
      <c r="Z7" s="10" t="s">
        <v>84</v>
      </c>
    </row>
    <row r="8" spans="2:26" s="8" customFormat="1">
      <c r="B8" s="6" t="s">
        <v>49</v>
      </c>
      <c r="C8" s="8">
        <v>1</v>
      </c>
      <c r="D8" s="8">
        <v>1</v>
      </c>
      <c r="E8" s="8">
        <v>0</v>
      </c>
      <c r="F8" s="8">
        <v>1</v>
      </c>
      <c r="G8" s="10"/>
      <c r="H8" s="12"/>
      <c r="J8" s="8">
        <v>1</v>
      </c>
      <c r="K8" s="8">
        <v>1</v>
      </c>
      <c r="L8" s="8">
        <v>0</v>
      </c>
      <c r="M8" s="8">
        <v>0</v>
      </c>
      <c r="N8" s="8">
        <v>1</v>
      </c>
      <c r="O8" s="10"/>
      <c r="P8" s="12"/>
      <c r="R8" s="8">
        <v>1</v>
      </c>
      <c r="S8" s="8">
        <v>1</v>
      </c>
      <c r="T8" s="8">
        <v>0</v>
      </c>
      <c r="U8" s="8">
        <v>0</v>
      </c>
      <c r="V8" s="8">
        <v>1</v>
      </c>
      <c r="W8" s="10"/>
      <c r="Y8" s="10"/>
      <c r="Z8" s="10"/>
    </row>
    <row r="9" spans="2:26" s="8" customFormat="1" ht="30">
      <c r="B9" s="6" t="s">
        <v>49</v>
      </c>
      <c r="C9" s="8">
        <v>0</v>
      </c>
      <c r="D9" s="8">
        <v>1</v>
      </c>
      <c r="E9" s="8">
        <v>1</v>
      </c>
      <c r="F9" s="8">
        <v>1</v>
      </c>
      <c r="G9" s="10"/>
      <c r="H9" s="12"/>
      <c r="J9" s="8">
        <v>0</v>
      </c>
      <c r="K9" s="8">
        <v>1</v>
      </c>
      <c r="L9" s="8">
        <v>1</v>
      </c>
      <c r="M9" s="8">
        <v>1</v>
      </c>
      <c r="N9" s="8">
        <v>1</v>
      </c>
      <c r="O9" s="10"/>
      <c r="P9" s="12"/>
      <c r="R9" s="8" t="s">
        <v>31</v>
      </c>
      <c r="S9" s="8" t="s">
        <v>31</v>
      </c>
      <c r="T9" s="8" t="s">
        <v>31</v>
      </c>
      <c r="U9" s="8" t="s">
        <v>31</v>
      </c>
      <c r="V9" s="8" t="s">
        <v>31</v>
      </c>
      <c r="W9" s="10"/>
      <c r="Y9" s="10"/>
      <c r="Z9" s="10" t="s">
        <v>112</v>
      </c>
    </row>
    <row r="10" spans="2:26" s="8" customFormat="1" ht="105">
      <c r="B10" s="6" t="s">
        <v>49</v>
      </c>
      <c r="C10" s="8">
        <v>0</v>
      </c>
      <c r="D10" s="8">
        <v>1</v>
      </c>
      <c r="E10" s="8">
        <v>1</v>
      </c>
      <c r="F10" s="8">
        <v>1</v>
      </c>
      <c r="G10" s="10"/>
      <c r="H10" s="12"/>
      <c r="J10" s="8">
        <v>0</v>
      </c>
      <c r="K10" s="8">
        <v>1</v>
      </c>
      <c r="L10" s="8">
        <v>1</v>
      </c>
      <c r="M10" s="8">
        <v>1</v>
      </c>
      <c r="N10" s="8">
        <v>1</v>
      </c>
      <c r="O10" s="10"/>
      <c r="P10" s="12"/>
      <c r="R10" s="8">
        <v>0</v>
      </c>
      <c r="S10" s="8">
        <v>1</v>
      </c>
      <c r="T10" s="8">
        <v>1</v>
      </c>
      <c r="U10" s="8">
        <v>1</v>
      </c>
      <c r="V10" s="8">
        <v>0</v>
      </c>
      <c r="W10" s="10"/>
      <c r="Y10" s="10" t="s">
        <v>117</v>
      </c>
      <c r="Z10" s="10" t="s">
        <v>118</v>
      </c>
    </row>
    <row r="11" spans="2:26" s="8" customFormat="1">
      <c r="B11" s="6" t="s">
        <v>49</v>
      </c>
      <c r="C11" s="8" t="s">
        <v>31</v>
      </c>
      <c r="D11" s="8" t="s">
        <v>31</v>
      </c>
      <c r="E11" s="8" t="s">
        <v>31</v>
      </c>
      <c r="F11" s="8" t="s">
        <v>31</v>
      </c>
      <c r="G11" s="10"/>
      <c r="H11" s="12"/>
      <c r="J11" s="8">
        <v>1</v>
      </c>
      <c r="K11" s="8">
        <v>1</v>
      </c>
      <c r="L11" s="8">
        <v>1</v>
      </c>
      <c r="M11" s="8">
        <v>1</v>
      </c>
      <c r="N11" s="8">
        <v>1</v>
      </c>
      <c r="O11" s="10"/>
      <c r="P11" s="12"/>
      <c r="R11" s="8" t="s">
        <v>31</v>
      </c>
      <c r="S11" s="8" t="s">
        <v>31</v>
      </c>
      <c r="T11" s="8" t="s">
        <v>31</v>
      </c>
      <c r="U11" s="8" t="s">
        <v>31</v>
      </c>
      <c r="V11" s="8" t="s">
        <v>31</v>
      </c>
      <c r="W11" s="10"/>
      <c r="Y11" s="10"/>
      <c r="Z11" s="10" t="s">
        <v>132</v>
      </c>
    </row>
    <row r="12" spans="2:26" s="8" customFormat="1" ht="57">
      <c r="B12" s="6" t="s">
        <v>49</v>
      </c>
      <c r="C12" s="8">
        <v>1</v>
      </c>
      <c r="D12" s="8">
        <v>1</v>
      </c>
      <c r="E12" s="8">
        <v>1</v>
      </c>
      <c r="F12" s="8">
        <v>1</v>
      </c>
      <c r="G12" s="10"/>
      <c r="H12" s="12"/>
      <c r="I12" s="8" t="s">
        <v>51</v>
      </c>
      <c r="J12" s="8">
        <v>1</v>
      </c>
      <c r="K12" s="8">
        <v>1</v>
      </c>
      <c r="L12" s="8">
        <v>1</v>
      </c>
      <c r="M12" s="8">
        <v>1</v>
      </c>
      <c r="N12" s="8">
        <v>0</v>
      </c>
      <c r="O12" s="10"/>
      <c r="P12" s="12"/>
      <c r="R12" s="8">
        <v>1</v>
      </c>
      <c r="S12" s="8">
        <v>1</v>
      </c>
      <c r="T12" s="8">
        <v>1</v>
      </c>
      <c r="U12" s="8">
        <v>1</v>
      </c>
      <c r="V12" s="8">
        <v>1</v>
      </c>
      <c r="W12" s="10"/>
      <c r="Y12" s="10"/>
      <c r="Z12" s="11" t="s">
        <v>133</v>
      </c>
    </row>
    <row r="13" spans="2:26" s="8" customFormat="1" ht="30">
      <c r="B13" s="6" t="s">
        <v>49</v>
      </c>
      <c r="C13" s="8">
        <v>1</v>
      </c>
      <c r="D13" s="8" t="s">
        <v>31</v>
      </c>
      <c r="E13" s="8">
        <v>1</v>
      </c>
      <c r="F13" s="8">
        <v>1</v>
      </c>
      <c r="G13" s="10"/>
      <c r="H13" s="12"/>
      <c r="J13" s="8">
        <v>1</v>
      </c>
      <c r="K13" s="8">
        <v>1</v>
      </c>
      <c r="L13" s="8">
        <v>1</v>
      </c>
      <c r="M13" s="8">
        <v>1</v>
      </c>
      <c r="N13" s="8">
        <v>1</v>
      </c>
      <c r="O13" s="10"/>
      <c r="P13" s="12"/>
      <c r="R13" s="8">
        <v>1</v>
      </c>
      <c r="S13" s="8">
        <v>1</v>
      </c>
      <c r="T13" s="8">
        <v>1</v>
      </c>
      <c r="U13" s="8">
        <v>1</v>
      </c>
      <c r="V13" s="8">
        <v>1</v>
      </c>
      <c r="W13" s="10"/>
      <c r="Y13" s="10"/>
      <c r="Z13" s="10" t="s">
        <v>134</v>
      </c>
    </row>
    <row r="14" spans="2:26" s="8" customFormat="1">
      <c r="B14" s="6" t="s">
        <v>49</v>
      </c>
      <c r="C14" s="8">
        <v>1</v>
      </c>
      <c r="D14" s="8">
        <v>1</v>
      </c>
      <c r="E14" s="8">
        <v>1</v>
      </c>
      <c r="F14" s="8">
        <v>1</v>
      </c>
      <c r="G14" s="10"/>
      <c r="H14" s="12"/>
      <c r="J14" s="8" t="s">
        <v>31</v>
      </c>
      <c r="K14" s="8" t="s">
        <v>31</v>
      </c>
      <c r="L14" s="8" t="s">
        <v>31</v>
      </c>
      <c r="M14" s="8" t="s">
        <v>31</v>
      </c>
      <c r="N14" s="8" t="s">
        <v>31</v>
      </c>
      <c r="O14" s="10"/>
      <c r="P14" s="12"/>
      <c r="R14" s="8" t="s">
        <v>31</v>
      </c>
      <c r="S14" s="8" t="s">
        <v>31</v>
      </c>
      <c r="T14" s="8" t="s">
        <v>31</v>
      </c>
      <c r="U14" s="8" t="s">
        <v>31</v>
      </c>
      <c r="V14" s="8" t="s">
        <v>31</v>
      </c>
      <c r="W14" s="10"/>
      <c r="Y14" s="10"/>
      <c r="Z14" s="10"/>
    </row>
    <row r="15" spans="2:26" s="8" customFormat="1" ht="57">
      <c r="B15" s="6" t="s">
        <v>49</v>
      </c>
      <c r="C15" s="8">
        <v>1</v>
      </c>
      <c r="D15" s="8">
        <v>1</v>
      </c>
      <c r="E15" s="8">
        <v>1</v>
      </c>
      <c r="F15" s="8">
        <v>1</v>
      </c>
      <c r="G15" s="10"/>
      <c r="H15" s="12"/>
      <c r="I15" s="8" t="s">
        <v>149</v>
      </c>
      <c r="J15" s="8">
        <v>1</v>
      </c>
      <c r="K15" s="8">
        <v>1</v>
      </c>
      <c r="L15" s="8">
        <v>1</v>
      </c>
      <c r="M15" s="8">
        <v>1</v>
      </c>
      <c r="N15" s="8">
        <v>1</v>
      </c>
      <c r="O15" s="10"/>
      <c r="P15" s="12"/>
      <c r="R15" s="8" t="s">
        <v>31</v>
      </c>
      <c r="S15" s="8" t="s">
        <v>31</v>
      </c>
      <c r="T15" s="8" t="s">
        <v>31</v>
      </c>
      <c r="U15" s="8" t="s">
        <v>31</v>
      </c>
      <c r="V15" s="8" t="s">
        <v>31</v>
      </c>
      <c r="W15" s="10"/>
      <c r="Y15" s="11" t="s">
        <v>150</v>
      </c>
      <c r="Z15" s="10" t="s">
        <v>151</v>
      </c>
    </row>
    <row r="16" spans="2:26" s="8" customFormat="1" ht="75">
      <c r="B16" s="6" t="s">
        <v>49</v>
      </c>
      <c r="C16" s="8">
        <v>1</v>
      </c>
      <c r="D16" s="8">
        <v>1</v>
      </c>
      <c r="E16" s="8">
        <v>1</v>
      </c>
      <c r="F16" s="8">
        <v>1</v>
      </c>
      <c r="G16" s="10"/>
      <c r="H16" s="12"/>
      <c r="I16" s="8" t="s">
        <v>161</v>
      </c>
      <c r="J16" s="8">
        <v>1</v>
      </c>
      <c r="K16" s="8">
        <v>1</v>
      </c>
      <c r="L16" s="8">
        <v>1</v>
      </c>
      <c r="M16" s="8">
        <v>1</v>
      </c>
      <c r="N16" s="8">
        <v>1</v>
      </c>
      <c r="O16" s="10"/>
      <c r="P16" s="12"/>
      <c r="R16" s="8">
        <v>1</v>
      </c>
      <c r="S16" s="8">
        <v>1</v>
      </c>
      <c r="T16" s="8">
        <v>1</v>
      </c>
      <c r="U16" s="8">
        <v>1</v>
      </c>
      <c r="V16" s="8">
        <v>1</v>
      </c>
      <c r="W16" s="10"/>
      <c r="Y16" s="10" t="s">
        <v>162</v>
      </c>
      <c r="Z16" s="10" t="s">
        <v>163</v>
      </c>
    </row>
    <row r="17" spans="2:26" s="8" customFormat="1" ht="135">
      <c r="B17" s="6" t="s">
        <v>49</v>
      </c>
      <c r="C17" s="8">
        <v>1</v>
      </c>
      <c r="D17" s="8">
        <v>1</v>
      </c>
      <c r="E17" s="8">
        <v>1</v>
      </c>
      <c r="F17" s="8">
        <v>1</v>
      </c>
      <c r="G17" s="10"/>
      <c r="H17" s="12"/>
      <c r="I17" s="8" t="s">
        <v>203</v>
      </c>
      <c r="J17" s="8">
        <v>1</v>
      </c>
      <c r="K17" s="8">
        <v>1</v>
      </c>
      <c r="L17" s="8">
        <v>1</v>
      </c>
      <c r="M17" s="8" t="s">
        <v>31</v>
      </c>
      <c r="N17" s="8">
        <v>1</v>
      </c>
      <c r="O17" s="10"/>
      <c r="P17" s="12"/>
      <c r="R17" s="8">
        <v>1</v>
      </c>
      <c r="S17" s="8">
        <v>1</v>
      </c>
      <c r="T17" s="8">
        <v>1</v>
      </c>
      <c r="U17" s="8">
        <v>1</v>
      </c>
      <c r="V17" s="8">
        <v>1</v>
      </c>
      <c r="W17" s="10"/>
      <c r="Y17" s="10" t="s">
        <v>204</v>
      </c>
      <c r="Z17" s="10" t="s">
        <v>205</v>
      </c>
    </row>
    <row r="18" spans="2:26" s="8" customFormat="1" ht="30">
      <c r="B18" s="6" t="s">
        <v>49</v>
      </c>
      <c r="C18" s="8">
        <v>1</v>
      </c>
      <c r="D18" s="8">
        <v>1</v>
      </c>
      <c r="E18" s="8">
        <v>1</v>
      </c>
      <c r="F18" s="8">
        <v>1</v>
      </c>
      <c r="G18" s="10"/>
      <c r="H18" s="12"/>
      <c r="I18" s="8" t="s">
        <v>206</v>
      </c>
      <c r="J18" s="8">
        <v>1</v>
      </c>
      <c r="K18" s="8">
        <v>1</v>
      </c>
      <c r="L18" s="8">
        <v>1</v>
      </c>
      <c r="M18" s="8">
        <v>1</v>
      </c>
      <c r="N18" s="8">
        <v>1</v>
      </c>
      <c r="O18" s="10"/>
      <c r="P18" s="12"/>
      <c r="R18" s="8">
        <v>1</v>
      </c>
      <c r="S18" s="8">
        <v>1</v>
      </c>
      <c r="T18" s="8">
        <v>1</v>
      </c>
      <c r="U18" s="8">
        <v>1</v>
      </c>
      <c r="V18" s="8">
        <v>1</v>
      </c>
      <c r="W18" s="10"/>
      <c r="Y18" s="10"/>
      <c r="Z18" s="10" t="s">
        <v>207</v>
      </c>
    </row>
    <row r="19" spans="2:26" s="8" customFormat="1">
      <c r="B19" s="6" t="s">
        <v>49</v>
      </c>
      <c r="C19" s="8">
        <v>1</v>
      </c>
      <c r="D19" s="8">
        <v>1</v>
      </c>
      <c r="E19" s="8">
        <v>1</v>
      </c>
      <c r="F19" s="8">
        <v>1</v>
      </c>
      <c r="G19" s="10"/>
      <c r="H19" s="12"/>
      <c r="I19" s="8" t="s">
        <v>51</v>
      </c>
      <c r="J19" s="8">
        <v>1</v>
      </c>
      <c r="K19" s="8">
        <v>1</v>
      </c>
      <c r="L19" s="8">
        <v>1</v>
      </c>
      <c r="M19" s="8">
        <v>1</v>
      </c>
      <c r="N19" s="8">
        <v>1</v>
      </c>
      <c r="O19" s="10"/>
      <c r="P19" s="12"/>
      <c r="R19" s="8">
        <v>1</v>
      </c>
      <c r="S19" s="8">
        <v>1</v>
      </c>
      <c r="T19" s="8">
        <v>1</v>
      </c>
      <c r="U19" s="8">
        <v>1</v>
      </c>
      <c r="V19" s="8">
        <v>1</v>
      </c>
      <c r="W19" s="10"/>
      <c r="Y19" s="10"/>
      <c r="Z19" s="10"/>
    </row>
    <row r="20" spans="2:26" s="8" customFormat="1" ht="42.75">
      <c r="B20" s="6" t="s">
        <v>49</v>
      </c>
      <c r="C20" s="8">
        <v>1</v>
      </c>
      <c r="D20" s="8">
        <v>1</v>
      </c>
      <c r="E20" s="8">
        <v>1</v>
      </c>
      <c r="F20" s="8">
        <v>1</v>
      </c>
      <c r="G20" s="10"/>
      <c r="H20" s="12"/>
      <c r="J20" s="8">
        <v>1</v>
      </c>
      <c r="K20" s="8">
        <v>1</v>
      </c>
      <c r="L20" s="8">
        <v>1</v>
      </c>
      <c r="M20" s="8">
        <v>1</v>
      </c>
      <c r="N20" s="8">
        <v>1</v>
      </c>
      <c r="O20" s="10"/>
      <c r="P20" s="12"/>
      <c r="R20" s="8">
        <v>1</v>
      </c>
      <c r="S20" s="8">
        <v>0</v>
      </c>
      <c r="T20" s="8">
        <v>1</v>
      </c>
      <c r="U20" s="8">
        <v>1</v>
      </c>
      <c r="V20" s="8">
        <v>1</v>
      </c>
      <c r="W20" s="10"/>
      <c r="Y20" s="10"/>
      <c r="Z20" s="11" t="s">
        <v>244</v>
      </c>
    </row>
    <row r="21" spans="2:26" s="8" customFormat="1" ht="105">
      <c r="B21" s="6" t="s">
        <v>49</v>
      </c>
      <c r="C21" s="8">
        <v>1</v>
      </c>
      <c r="D21" s="8">
        <v>1</v>
      </c>
      <c r="E21" s="8">
        <v>1</v>
      </c>
      <c r="F21" s="8">
        <v>1</v>
      </c>
      <c r="G21" s="10"/>
      <c r="H21" s="12"/>
      <c r="I21" s="11" t="s">
        <v>252</v>
      </c>
      <c r="J21" s="8">
        <v>1</v>
      </c>
      <c r="K21" s="8">
        <v>1</v>
      </c>
      <c r="L21" s="8">
        <v>1</v>
      </c>
      <c r="M21" s="8">
        <v>1</v>
      </c>
      <c r="N21" s="8">
        <v>1</v>
      </c>
      <c r="O21" s="10"/>
      <c r="P21" s="12"/>
      <c r="R21" s="8">
        <v>1</v>
      </c>
      <c r="S21" s="8">
        <v>1</v>
      </c>
      <c r="T21" s="8">
        <v>1</v>
      </c>
      <c r="U21" s="8">
        <v>1</v>
      </c>
      <c r="V21" s="8">
        <v>1</v>
      </c>
      <c r="W21" s="10"/>
      <c r="Y21" s="10" t="s">
        <v>253</v>
      </c>
      <c r="Z21" s="10" t="s">
        <v>254</v>
      </c>
    </row>
    <row r="22" spans="2:26" s="8" customFormat="1" ht="120">
      <c r="B22" s="6" t="s">
        <v>49</v>
      </c>
      <c r="C22" s="8">
        <v>1</v>
      </c>
      <c r="D22" s="8">
        <v>1</v>
      </c>
      <c r="E22" s="8">
        <v>1</v>
      </c>
      <c r="F22" s="8">
        <v>1</v>
      </c>
      <c r="G22" s="10"/>
      <c r="H22" s="12"/>
      <c r="I22" s="10" t="s">
        <v>255</v>
      </c>
      <c r="J22" s="8">
        <v>1</v>
      </c>
      <c r="K22" s="8">
        <v>1</v>
      </c>
      <c r="L22" s="8">
        <v>1</v>
      </c>
      <c r="M22" s="8">
        <v>1</v>
      </c>
      <c r="N22" s="8">
        <v>1</v>
      </c>
      <c r="O22" s="10"/>
      <c r="P22" s="12"/>
      <c r="R22" s="8">
        <v>1</v>
      </c>
      <c r="S22" s="8">
        <v>1</v>
      </c>
      <c r="T22" s="8">
        <v>1</v>
      </c>
      <c r="U22" s="8">
        <v>1</v>
      </c>
      <c r="V22" s="8">
        <v>1</v>
      </c>
      <c r="W22" s="10"/>
      <c r="Y22" s="10"/>
      <c r="Z22" s="10" t="s">
        <v>256</v>
      </c>
    </row>
    <row r="23" spans="2:26" s="8" customFormat="1" ht="15.75" thickBot="1">
      <c r="B23" s="6"/>
      <c r="G23" s="10"/>
      <c r="H23" s="12"/>
      <c r="I23" s="10"/>
      <c r="O23" s="10"/>
      <c r="P23" s="12"/>
      <c r="W23" s="10"/>
      <c r="Y23" s="10"/>
      <c r="Z23" s="10"/>
    </row>
    <row r="24" spans="2:26">
      <c r="B24" s="30" t="s">
        <v>276</v>
      </c>
      <c r="C24" s="31">
        <f>COUNTIF(C3:C22,1)</f>
        <v>16</v>
      </c>
      <c r="D24" s="31">
        <f t="shared" ref="D24:F24" si="0">COUNTIF(D3:D22,1)</f>
        <v>17</v>
      </c>
      <c r="E24" s="31">
        <f t="shared" si="0"/>
        <v>17</v>
      </c>
      <c r="F24" s="31">
        <f t="shared" si="0"/>
        <v>17</v>
      </c>
      <c r="G24" s="18"/>
      <c r="H24" s="32"/>
      <c r="I24" s="44"/>
      <c r="J24" s="31">
        <f>COUNTIF(J3:J22,1)</f>
        <v>17</v>
      </c>
      <c r="K24" s="31">
        <f t="shared" ref="K24:N24" si="1">COUNTIF(K3:K22,1)</f>
        <v>19</v>
      </c>
      <c r="L24" s="31">
        <f t="shared" si="1"/>
        <v>18</v>
      </c>
      <c r="M24" s="31">
        <f t="shared" si="1"/>
        <v>17</v>
      </c>
      <c r="N24" s="31">
        <f t="shared" si="1"/>
        <v>16</v>
      </c>
      <c r="O24" s="18"/>
      <c r="P24" s="32"/>
      <c r="Q24" s="44"/>
      <c r="R24" s="31">
        <f>COUNTIF(R3:R22,1)</f>
        <v>12</v>
      </c>
      <c r="S24" s="31">
        <f t="shared" ref="S24" si="2">COUNTIF(S3:S22,1)</f>
        <v>12</v>
      </c>
      <c r="T24" s="31">
        <f t="shared" ref="T24" si="3">COUNTIF(T3:T22,1)</f>
        <v>13</v>
      </c>
      <c r="U24" s="31">
        <f t="shared" ref="U24" si="4">COUNTIF(U3:U22,1)</f>
        <v>13</v>
      </c>
      <c r="V24" s="34">
        <f t="shared" ref="V24" si="5">COUNTIF(V3:V22,1)</f>
        <v>12</v>
      </c>
    </row>
    <row r="25" spans="2:26">
      <c r="B25" s="35" t="s">
        <v>277</v>
      </c>
      <c r="C25" s="36">
        <f>COUNTIF(C3:C22,0)</f>
        <v>2</v>
      </c>
      <c r="D25" s="36">
        <f t="shared" ref="D25:F25" si="6">COUNTIF(D3:D22,0)</f>
        <v>0</v>
      </c>
      <c r="E25" s="36">
        <f t="shared" si="6"/>
        <v>1</v>
      </c>
      <c r="F25" s="36">
        <f t="shared" si="6"/>
        <v>1</v>
      </c>
      <c r="G25" s="20"/>
      <c r="H25" s="37"/>
      <c r="I25" s="27"/>
      <c r="J25" s="36">
        <f>COUNTIF(J3:J22,0)</f>
        <v>2</v>
      </c>
      <c r="K25" s="36">
        <f t="shared" ref="K25:N25" si="7">COUNTIF(K3:K22,0)</f>
        <v>0</v>
      </c>
      <c r="L25" s="36">
        <f t="shared" si="7"/>
        <v>1</v>
      </c>
      <c r="M25" s="36">
        <f t="shared" si="7"/>
        <v>1</v>
      </c>
      <c r="N25" s="36">
        <f t="shared" si="7"/>
        <v>2</v>
      </c>
      <c r="O25" s="20"/>
      <c r="P25" s="37"/>
      <c r="Q25" s="27"/>
      <c r="R25" s="36">
        <f>COUNTIF(R3:R22,0)</f>
        <v>3</v>
      </c>
      <c r="S25" s="36">
        <f t="shared" ref="S25:V25" si="8">COUNTIF(S3:S22,0)</f>
        <v>3</v>
      </c>
      <c r="T25" s="36">
        <f t="shared" si="8"/>
        <v>2</v>
      </c>
      <c r="U25" s="36">
        <f t="shared" si="8"/>
        <v>2</v>
      </c>
      <c r="V25" s="38">
        <f t="shared" si="8"/>
        <v>3</v>
      </c>
    </row>
    <row r="26" spans="2:26">
      <c r="B26" s="39" t="s">
        <v>274</v>
      </c>
      <c r="C26" s="36">
        <f>COUNTIF(C3:C22,"=-")</f>
        <v>2</v>
      </c>
      <c r="D26" s="36">
        <f t="shared" ref="D26:F26" si="9">COUNTIF(D3:D22,"=-")</f>
        <v>3</v>
      </c>
      <c r="E26" s="36">
        <f t="shared" si="9"/>
        <v>2</v>
      </c>
      <c r="F26" s="36">
        <f t="shared" si="9"/>
        <v>2</v>
      </c>
      <c r="G26" s="20"/>
      <c r="H26" s="37"/>
      <c r="I26" s="20"/>
      <c r="J26" s="36">
        <f>COUNTIF(J3:J22,"=-")</f>
        <v>1</v>
      </c>
      <c r="K26" s="36">
        <f t="shared" ref="K26:N26" si="10">COUNTIF(K3:K22,"=-")</f>
        <v>1</v>
      </c>
      <c r="L26" s="36">
        <f t="shared" si="10"/>
        <v>1</v>
      </c>
      <c r="M26" s="36">
        <f t="shared" si="10"/>
        <v>2</v>
      </c>
      <c r="N26" s="36">
        <f t="shared" si="10"/>
        <v>2</v>
      </c>
      <c r="O26" s="20"/>
      <c r="P26" s="37"/>
      <c r="Q26" s="20"/>
      <c r="R26" s="36">
        <f>COUNTIF(R3:R22,"=-")</f>
        <v>5</v>
      </c>
      <c r="S26" s="36">
        <f t="shared" ref="S26:V26" si="11">COUNTIF(S3:S22,"=-")</f>
        <v>5</v>
      </c>
      <c r="T26" s="36">
        <f t="shared" si="11"/>
        <v>5</v>
      </c>
      <c r="U26" s="36">
        <f t="shared" si="11"/>
        <v>5</v>
      </c>
      <c r="V26" s="38">
        <f t="shared" si="11"/>
        <v>5</v>
      </c>
    </row>
    <row r="27" spans="2:26">
      <c r="B27" s="39" t="s">
        <v>278</v>
      </c>
      <c r="C27" s="40">
        <f>C24/(C24+C25)</f>
        <v>0.88888888888888884</v>
      </c>
      <c r="D27" s="40">
        <f t="shared" ref="D27:F27" si="12">D24/(D24+D25)</f>
        <v>1</v>
      </c>
      <c r="E27" s="40">
        <f t="shared" si="12"/>
        <v>0.94444444444444442</v>
      </c>
      <c r="F27" s="40">
        <f t="shared" si="12"/>
        <v>0.94444444444444442</v>
      </c>
      <c r="G27" s="20"/>
      <c r="H27" s="37"/>
      <c r="I27" s="20"/>
      <c r="J27" s="40">
        <f>J24/(J24+J25)</f>
        <v>0.89473684210526316</v>
      </c>
      <c r="K27" s="40">
        <f t="shared" ref="K27:M27" si="13">K24/(K24+K25)</f>
        <v>1</v>
      </c>
      <c r="L27" s="40">
        <f t="shared" si="13"/>
        <v>0.94736842105263153</v>
      </c>
      <c r="M27" s="40">
        <f t="shared" si="13"/>
        <v>0.94444444444444442</v>
      </c>
      <c r="N27" s="40">
        <f>N24/(N24+N25)</f>
        <v>0.88888888888888884</v>
      </c>
      <c r="O27" s="20"/>
      <c r="P27" s="37"/>
      <c r="Q27" s="20"/>
      <c r="R27" s="40">
        <f>R24/(R24+R25)</f>
        <v>0.8</v>
      </c>
      <c r="S27" s="40">
        <f t="shared" ref="S27:U27" si="14">S24/(S24+S25)</f>
        <v>0.8</v>
      </c>
      <c r="T27" s="40">
        <f t="shared" si="14"/>
        <v>0.8666666666666667</v>
      </c>
      <c r="U27" s="40">
        <f t="shared" si="14"/>
        <v>0.8666666666666667</v>
      </c>
      <c r="V27" s="41">
        <f>V24/(V24+V25)</f>
        <v>0.8</v>
      </c>
    </row>
    <row r="28" spans="2:26">
      <c r="B28" s="39"/>
      <c r="C28" s="53"/>
      <c r="D28" s="53"/>
      <c r="E28" s="53"/>
      <c r="F28" s="53"/>
      <c r="G28" s="20"/>
      <c r="H28" s="37"/>
      <c r="I28" s="20"/>
      <c r="J28" s="36"/>
      <c r="K28" s="36"/>
      <c r="L28" s="36"/>
      <c r="M28" s="36"/>
      <c r="N28" s="36"/>
      <c r="O28" s="20"/>
      <c r="P28" s="37"/>
      <c r="Q28" s="20"/>
      <c r="R28" s="36"/>
      <c r="S28" s="36"/>
      <c r="T28" s="36"/>
      <c r="U28" s="36"/>
      <c r="V28" s="38"/>
    </row>
    <row r="29" spans="2:26" ht="15.75" thickBot="1">
      <c r="B29" s="45" t="s">
        <v>275</v>
      </c>
      <c r="C29" s="46">
        <f>(C24+D24+E24+F24)/(C24+D24+E24+F24+C25+D25+E25+F25)</f>
        <v>0.94366197183098588</v>
      </c>
      <c r="D29" s="24"/>
      <c r="E29" s="24"/>
      <c r="F29" s="24"/>
      <c r="G29" s="22"/>
      <c r="H29" s="42"/>
      <c r="I29" s="22"/>
      <c r="J29" s="46">
        <f>(J24+K24+L24+M24+N24)/(J24+K24+L24+M24+N24+J25+K25+L25+M25+N25)</f>
        <v>0.93548387096774188</v>
      </c>
      <c r="K29" s="47"/>
      <c r="L29" s="47"/>
      <c r="M29" s="47"/>
      <c r="N29" s="47"/>
      <c r="O29" s="22"/>
      <c r="P29" s="42"/>
      <c r="Q29" s="22"/>
      <c r="R29" s="46">
        <f>(R24+S24+T24+U24+V24)/(R24+S24+T24+U24+V24+R25+S25+T25+U25+V25)</f>
        <v>0.82666666666666666</v>
      </c>
      <c r="S29" s="47"/>
      <c r="T29" s="47"/>
      <c r="U29" s="47"/>
      <c r="V29" s="48"/>
    </row>
    <row r="30" spans="2:26">
      <c r="J30" s="23"/>
      <c r="K30" s="23"/>
      <c r="L30" s="23"/>
      <c r="M30" s="23"/>
      <c r="N30" s="23"/>
    </row>
  </sheetData>
  <mergeCells count="4">
    <mergeCell ref="C1:G1"/>
    <mergeCell ref="I1:O1"/>
    <mergeCell ref="R1:W1"/>
    <mergeCell ref="Y1:Z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B1:Z13"/>
  <sheetViews>
    <sheetView workbookViewId="0">
      <pane xSplit="2" ySplit="2" topLeftCell="I3" activePane="bottomRight" state="frozen"/>
      <selection pane="topRight" activeCell="C1" sqref="C1"/>
      <selection pane="bottomLeft" activeCell="A3" sqref="A3"/>
      <selection pane="bottomRight" activeCell="Z5" sqref="Z5"/>
    </sheetView>
  </sheetViews>
  <sheetFormatPr defaultRowHeight="15"/>
  <cols>
    <col min="1" max="1" width="9.7109375" customWidth="1"/>
    <col min="2" max="2" width="15.28515625" customWidth="1"/>
    <col min="3" max="3" width="12.140625" customWidth="1"/>
    <col min="4" max="4" width="12.85546875" customWidth="1"/>
    <col min="5" max="5" width="15.42578125" customWidth="1"/>
    <col min="7" max="7" width="12.42578125" customWidth="1"/>
    <col min="8" max="8" width="4.5703125" style="14" customWidth="1"/>
    <col min="9" max="9" width="13" customWidth="1"/>
    <col min="10" max="10" width="11" customWidth="1"/>
    <col min="11" max="11" width="11.28515625" customWidth="1"/>
    <col min="12" max="12" width="12.28515625" customWidth="1"/>
    <col min="13" max="14" width="11.85546875" customWidth="1"/>
    <col min="15" max="15" width="19.140625" customWidth="1"/>
    <col min="16" max="16" width="4.7109375" style="14" customWidth="1"/>
    <col min="17" max="17" width="12.140625" customWidth="1"/>
    <col min="18" max="18" width="14" customWidth="1"/>
    <col min="19" max="19" width="12.42578125" customWidth="1"/>
    <col min="20" max="20" width="14" customWidth="1"/>
    <col min="21" max="21" width="12.85546875" customWidth="1"/>
    <col min="22" max="22" width="13.28515625" customWidth="1"/>
    <col min="23" max="23" width="13.5703125" customWidth="1"/>
    <col min="25" max="25" width="16.85546875" customWidth="1"/>
    <col min="26" max="26" width="16.28515625" customWidth="1"/>
  </cols>
  <sheetData>
    <row r="1" spans="2:26" s="8" customFormat="1">
      <c r="C1" s="66" t="s">
        <v>5</v>
      </c>
      <c r="D1" s="66"/>
      <c r="E1" s="66"/>
      <c r="F1" s="66"/>
      <c r="G1" s="66"/>
      <c r="H1" s="12"/>
      <c r="I1" s="67" t="s">
        <v>7</v>
      </c>
      <c r="J1" s="67"/>
      <c r="K1" s="67"/>
      <c r="L1" s="67"/>
      <c r="M1" s="67"/>
      <c r="N1" s="67"/>
      <c r="O1" s="67"/>
      <c r="P1" s="12"/>
      <c r="R1" s="68" t="s">
        <v>8</v>
      </c>
      <c r="S1" s="68"/>
      <c r="T1" s="68"/>
      <c r="U1" s="68"/>
      <c r="V1" s="68"/>
      <c r="W1" s="68"/>
      <c r="Y1" s="69" t="s">
        <v>11</v>
      </c>
      <c r="Z1" s="69"/>
    </row>
    <row r="2" spans="2:26" s="9" customFormat="1" ht="45">
      <c r="B2" s="6" t="s">
        <v>0</v>
      </c>
      <c r="C2" s="2" t="s">
        <v>1</v>
      </c>
      <c r="D2" s="2" t="s">
        <v>2</v>
      </c>
      <c r="E2" s="2" t="s">
        <v>3</v>
      </c>
      <c r="F2" s="2" t="s">
        <v>280</v>
      </c>
      <c r="G2" s="2" t="s">
        <v>4</v>
      </c>
      <c r="H2" s="13"/>
      <c r="I2" s="3" t="s">
        <v>6</v>
      </c>
      <c r="J2" s="3" t="s">
        <v>1</v>
      </c>
      <c r="K2" s="3" t="s">
        <v>2</v>
      </c>
      <c r="L2" s="3" t="s">
        <v>3</v>
      </c>
      <c r="M2" s="3" t="s">
        <v>280</v>
      </c>
      <c r="N2" s="3" t="s">
        <v>15</v>
      </c>
      <c r="O2" s="3" t="s">
        <v>4</v>
      </c>
      <c r="P2" s="13"/>
      <c r="R2" s="5" t="s">
        <v>1</v>
      </c>
      <c r="S2" s="5" t="s">
        <v>2</v>
      </c>
      <c r="T2" s="5" t="s">
        <v>3</v>
      </c>
      <c r="U2" s="5" t="s">
        <v>280</v>
      </c>
      <c r="V2" s="5" t="s">
        <v>15</v>
      </c>
      <c r="W2" s="5" t="s">
        <v>4</v>
      </c>
      <c r="Y2" s="4" t="s">
        <v>9</v>
      </c>
      <c r="Z2" s="4" t="s">
        <v>10</v>
      </c>
    </row>
    <row r="3" spans="2:26" s="8" customFormat="1">
      <c r="B3" s="8">
        <v>2</v>
      </c>
      <c r="C3" s="8">
        <v>1</v>
      </c>
      <c r="D3" s="8">
        <v>1</v>
      </c>
      <c r="E3" s="8">
        <v>1</v>
      </c>
      <c r="F3" s="8">
        <v>1</v>
      </c>
      <c r="G3" s="10"/>
      <c r="H3" s="12"/>
      <c r="J3" s="8">
        <v>1</v>
      </c>
      <c r="K3" s="8">
        <v>1</v>
      </c>
      <c r="L3" s="8">
        <v>1</v>
      </c>
      <c r="M3" s="8">
        <v>1</v>
      </c>
      <c r="N3" s="8">
        <v>1</v>
      </c>
      <c r="O3" s="10"/>
      <c r="P3" s="12"/>
      <c r="R3" s="8">
        <v>1</v>
      </c>
      <c r="S3" s="8">
        <v>1</v>
      </c>
      <c r="T3" s="8">
        <v>1</v>
      </c>
      <c r="U3" s="8">
        <v>1</v>
      </c>
      <c r="V3" s="8">
        <v>1</v>
      </c>
      <c r="W3" s="10"/>
      <c r="Y3" s="10"/>
      <c r="Z3" s="10"/>
    </row>
    <row r="4" spans="2:26" s="8" customFormat="1" ht="45">
      <c r="B4" s="8">
        <v>2</v>
      </c>
      <c r="C4" s="8">
        <v>0</v>
      </c>
      <c r="D4" s="8">
        <v>1</v>
      </c>
      <c r="E4" s="8">
        <v>1</v>
      </c>
      <c r="F4" s="8">
        <v>1</v>
      </c>
      <c r="G4" s="10" t="s">
        <v>85</v>
      </c>
      <c r="H4" s="12"/>
      <c r="I4" s="8" t="s">
        <v>86</v>
      </c>
      <c r="J4" s="8">
        <v>0</v>
      </c>
      <c r="K4" s="8">
        <v>1</v>
      </c>
      <c r="L4" s="8">
        <v>1</v>
      </c>
      <c r="M4" s="8">
        <v>1</v>
      </c>
      <c r="N4" s="8">
        <v>1</v>
      </c>
      <c r="O4" s="10"/>
      <c r="P4" s="12"/>
      <c r="R4" s="8">
        <v>0</v>
      </c>
      <c r="S4" s="8">
        <v>1</v>
      </c>
      <c r="T4" s="8">
        <v>1</v>
      </c>
      <c r="U4" s="8">
        <v>1</v>
      </c>
      <c r="V4" s="8">
        <v>1</v>
      </c>
      <c r="W4" s="10"/>
      <c r="Y4" s="10" t="s">
        <v>87</v>
      </c>
      <c r="Z4" s="10" t="s">
        <v>88</v>
      </c>
    </row>
    <row r="5" spans="2:26" s="8" customFormat="1" ht="120">
      <c r="B5" s="8">
        <v>2</v>
      </c>
      <c r="C5" s="8">
        <v>1</v>
      </c>
      <c r="D5" s="8">
        <v>1</v>
      </c>
      <c r="E5" s="8">
        <v>1</v>
      </c>
      <c r="F5" s="8">
        <v>1</v>
      </c>
      <c r="G5" s="10"/>
      <c r="H5" s="12"/>
      <c r="J5" s="8">
        <v>1</v>
      </c>
      <c r="K5" s="8">
        <v>1</v>
      </c>
      <c r="L5" s="8">
        <v>1</v>
      </c>
      <c r="M5" s="8">
        <v>1</v>
      </c>
      <c r="N5" s="8">
        <v>1</v>
      </c>
      <c r="O5" s="10" t="s">
        <v>98</v>
      </c>
      <c r="P5" s="12"/>
      <c r="R5" s="8">
        <v>1</v>
      </c>
      <c r="S5" s="8">
        <v>1</v>
      </c>
      <c r="T5" s="8">
        <v>1</v>
      </c>
      <c r="U5" s="8">
        <v>1</v>
      </c>
      <c r="V5" s="8">
        <v>1</v>
      </c>
      <c r="W5" s="10"/>
      <c r="Y5" s="10" t="s">
        <v>99</v>
      </c>
      <c r="Z5" s="10" t="s">
        <v>100</v>
      </c>
    </row>
    <row r="6" spans="2:26" s="8" customFormat="1" ht="57">
      <c r="B6" s="8">
        <v>2</v>
      </c>
      <c r="C6" s="8">
        <v>1</v>
      </c>
      <c r="D6" s="8">
        <v>1</v>
      </c>
      <c r="E6" s="8">
        <v>1</v>
      </c>
      <c r="F6" s="8">
        <v>1</v>
      </c>
      <c r="G6" s="10">
        <v>1</v>
      </c>
      <c r="H6" s="12"/>
      <c r="J6" s="8">
        <v>1</v>
      </c>
      <c r="K6" s="8">
        <v>1</v>
      </c>
      <c r="L6" s="8">
        <v>1</v>
      </c>
      <c r="M6" s="8">
        <v>1</v>
      </c>
      <c r="N6" s="8">
        <v>1</v>
      </c>
      <c r="O6" s="10"/>
      <c r="P6" s="12"/>
      <c r="R6" s="8">
        <v>1</v>
      </c>
      <c r="S6" s="8">
        <v>1</v>
      </c>
      <c r="T6" s="8">
        <v>1</v>
      </c>
      <c r="U6" s="8">
        <v>1</v>
      </c>
      <c r="V6" s="8">
        <v>1</v>
      </c>
      <c r="W6" s="10"/>
      <c r="Y6" s="10"/>
      <c r="Z6" s="11" t="s">
        <v>235</v>
      </c>
    </row>
    <row r="7" spans="2:26" ht="15.75" thickBot="1"/>
    <row r="8" spans="2:26">
      <c r="B8" s="30" t="s">
        <v>276</v>
      </c>
      <c r="C8" s="31">
        <f>COUNTIF(C3:C6,1)</f>
        <v>3</v>
      </c>
      <c r="D8" s="31">
        <f t="shared" ref="D8:F8" si="0">COUNTIF(D3:D6,1)</f>
        <v>4</v>
      </c>
      <c r="E8" s="31">
        <f t="shared" si="0"/>
        <v>4</v>
      </c>
      <c r="F8" s="31">
        <f t="shared" si="0"/>
        <v>4</v>
      </c>
      <c r="G8" s="18"/>
      <c r="H8" s="32"/>
      <c r="I8" s="44"/>
      <c r="J8" s="31">
        <f>COUNTIF(J3:J6,1)</f>
        <v>3</v>
      </c>
      <c r="K8" s="31">
        <f t="shared" ref="K8:N8" si="1">COUNTIF(K3:K6,1)</f>
        <v>4</v>
      </c>
      <c r="L8" s="31">
        <f t="shared" si="1"/>
        <v>4</v>
      </c>
      <c r="M8" s="31">
        <f t="shared" si="1"/>
        <v>4</v>
      </c>
      <c r="N8" s="31">
        <f t="shared" si="1"/>
        <v>4</v>
      </c>
      <c r="O8" s="18"/>
      <c r="P8" s="32"/>
      <c r="Q8" s="44"/>
      <c r="R8" s="31">
        <f>COUNTIF(R3:R6,1)</f>
        <v>3</v>
      </c>
      <c r="S8" s="31">
        <f t="shared" ref="S8:V8" si="2">COUNTIF(S3:S6,1)</f>
        <v>4</v>
      </c>
      <c r="T8" s="31">
        <f t="shared" si="2"/>
        <v>4</v>
      </c>
      <c r="U8" s="31">
        <f t="shared" si="2"/>
        <v>4</v>
      </c>
      <c r="V8" s="34">
        <f t="shared" si="2"/>
        <v>4</v>
      </c>
    </row>
    <row r="9" spans="2:26">
      <c r="B9" s="35" t="s">
        <v>277</v>
      </c>
      <c r="C9" s="36">
        <f>COUNTIF(C3:C6,0)</f>
        <v>1</v>
      </c>
      <c r="D9" s="36">
        <f t="shared" ref="D9:F9" si="3">COUNTIF(D3:D6,0)</f>
        <v>0</v>
      </c>
      <c r="E9" s="36">
        <f t="shared" si="3"/>
        <v>0</v>
      </c>
      <c r="F9" s="36">
        <f t="shared" si="3"/>
        <v>0</v>
      </c>
      <c r="G9" s="20"/>
      <c r="H9" s="37"/>
      <c r="I9" s="27"/>
      <c r="J9" s="36">
        <f>COUNTIF(J3:J6,0)</f>
        <v>1</v>
      </c>
      <c r="K9" s="36">
        <f t="shared" ref="K9:N9" si="4">COUNTIF(K3:K6,0)</f>
        <v>0</v>
      </c>
      <c r="L9" s="36">
        <f t="shared" si="4"/>
        <v>0</v>
      </c>
      <c r="M9" s="36">
        <f t="shared" si="4"/>
        <v>0</v>
      </c>
      <c r="N9" s="36">
        <f t="shared" si="4"/>
        <v>0</v>
      </c>
      <c r="O9" s="20"/>
      <c r="P9" s="37"/>
      <c r="Q9" s="27"/>
      <c r="R9" s="36">
        <f>COUNTIF(R3:R6,0)</f>
        <v>1</v>
      </c>
      <c r="S9" s="36">
        <f t="shared" ref="S9:V9" si="5">COUNTIF(S3:S6,0)</f>
        <v>0</v>
      </c>
      <c r="T9" s="36">
        <f t="shared" si="5"/>
        <v>0</v>
      </c>
      <c r="U9" s="36">
        <f t="shared" si="5"/>
        <v>0</v>
      </c>
      <c r="V9" s="38">
        <f t="shared" si="5"/>
        <v>0</v>
      </c>
    </row>
    <row r="10" spans="2:26">
      <c r="B10" s="39" t="s">
        <v>274</v>
      </c>
      <c r="C10" s="36">
        <f>COUNTIF(C3:C6,"=-")</f>
        <v>0</v>
      </c>
      <c r="D10" s="36">
        <f t="shared" ref="D10:F10" si="6">COUNTIF(D3:D6,"=-")</f>
        <v>0</v>
      </c>
      <c r="E10" s="36">
        <f t="shared" si="6"/>
        <v>0</v>
      </c>
      <c r="F10" s="36">
        <f t="shared" si="6"/>
        <v>0</v>
      </c>
      <c r="G10" s="20"/>
      <c r="H10" s="37"/>
      <c r="I10" s="20"/>
      <c r="J10" s="36">
        <f>COUNTIF(J3:J6,"=-")</f>
        <v>0</v>
      </c>
      <c r="K10" s="36">
        <f t="shared" ref="K10:N10" si="7">COUNTIF(K3:K6,"=-")</f>
        <v>0</v>
      </c>
      <c r="L10" s="36">
        <f t="shared" si="7"/>
        <v>0</v>
      </c>
      <c r="M10" s="36">
        <f t="shared" si="7"/>
        <v>0</v>
      </c>
      <c r="N10" s="36">
        <f t="shared" si="7"/>
        <v>0</v>
      </c>
      <c r="O10" s="20"/>
      <c r="P10" s="37"/>
      <c r="Q10" s="20"/>
      <c r="R10" s="36">
        <f>COUNTIF(R3:R6,"=-")</f>
        <v>0</v>
      </c>
      <c r="S10" s="36">
        <f t="shared" ref="S10:V10" si="8">COUNTIF(S3:S6,"=-")</f>
        <v>0</v>
      </c>
      <c r="T10" s="36">
        <f t="shared" si="8"/>
        <v>0</v>
      </c>
      <c r="U10" s="36">
        <f t="shared" si="8"/>
        <v>0</v>
      </c>
      <c r="V10" s="38">
        <f t="shared" si="8"/>
        <v>0</v>
      </c>
    </row>
    <row r="11" spans="2:26">
      <c r="B11" s="39" t="s">
        <v>278</v>
      </c>
      <c r="C11" s="40">
        <f>C8/(C8+C9)</f>
        <v>0.75</v>
      </c>
      <c r="D11" s="40">
        <f t="shared" ref="D11:F11" si="9">D8/(D8+D9)</f>
        <v>1</v>
      </c>
      <c r="E11" s="40">
        <f t="shared" si="9"/>
        <v>1</v>
      </c>
      <c r="F11" s="40">
        <f t="shared" si="9"/>
        <v>1</v>
      </c>
      <c r="G11" s="20"/>
      <c r="H11" s="37"/>
      <c r="I11" s="20"/>
      <c r="J11" s="40">
        <f>J8/(J8+J9)</f>
        <v>0.75</v>
      </c>
      <c r="K11" s="40">
        <f t="shared" ref="K11:N11" si="10">K8/(K8+K9)</f>
        <v>1</v>
      </c>
      <c r="L11" s="40">
        <f t="shared" si="10"/>
        <v>1</v>
      </c>
      <c r="M11" s="40">
        <f t="shared" si="10"/>
        <v>1</v>
      </c>
      <c r="N11" s="40">
        <f t="shared" si="10"/>
        <v>1</v>
      </c>
      <c r="O11" s="20"/>
      <c r="P11" s="37"/>
      <c r="Q11" s="20"/>
      <c r="R11" s="40">
        <f>R8/(R8+R9)</f>
        <v>0.75</v>
      </c>
      <c r="S11" s="40">
        <f t="shared" ref="S11:V11" si="11">S8/(S8+S9)</f>
        <v>1</v>
      </c>
      <c r="T11" s="40">
        <f t="shared" si="11"/>
        <v>1</v>
      </c>
      <c r="U11" s="40">
        <f t="shared" si="11"/>
        <v>1</v>
      </c>
      <c r="V11" s="41">
        <f t="shared" si="11"/>
        <v>1</v>
      </c>
    </row>
    <row r="12" spans="2:26">
      <c r="B12" s="39"/>
      <c r="C12" s="36"/>
      <c r="D12" s="36"/>
      <c r="E12" s="36"/>
      <c r="F12" s="36"/>
      <c r="G12" s="20"/>
      <c r="H12" s="37"/>
      <c r="I12" s="20"/>
      <c r="J12" s="36"/>
      <c r="K12" s="36"/>
      <c r="L12" s="36"/>
      <c r="M12" s="36"/>
      <c r="N12" s="36"/>
      <c r="O12" s="20"/>
      <c r="P12" s="37"/>
      <c r="Q12" s="20"/>
      <c r="R12" s="36"/>
      <c r="S12" s="36"/>
      <c r="T12" s="36"/>
      <c r="U12" s="36"/>
      <c r="V12" s="38"/>
    </row>
    <row r="13" spans="2:26" ht="15.75" thickBot="1">
      <c r="B13" s="45" t="s">
        <v>275</v>
      </c>
      <c r="C13" s="46">
        <f>(C8+D8+E8+F8)/(C8+D8+E8+F8+C9+D9+E9+F9)</f>
        <v>0.9375</v>
      </c>
      <c r="D13" s="47"/>
      <c r="E13" s="47"/>
      <c r="F13" s="47"/>
      <c r="G13" s="22"/>
      <c r="H13" s="42"/>
      <c r="I13" s="22"/>
      <c r="J13" s="46">
        <f>(J8+K8+L8+M8+N8)/(J8+K8+L8+M8+N8+J9+K9+L9+M9+N9)</f>
        <v>0.95</v>
      </c>
      <c r="K13" s="47"/>
      <c r="L13" s="47"/>
      <c r="M13" s="47"/>
      <c r="N13" s="47"/>
      <c r="O13" s="22"/>
      <c r="P13" s="42"/>
      <c r="Q13" s="22"/>
      <c r="R13" s="46">
        <f>(R8+S8+T8+U8+V8)/(R8+S8+T8+U8+V8+R9+S9+T9+U9+V9)</f>
        <v>0.95</v>
      </c>
      <c r="S13" s="47"/>
      <c r="T13" s="47"/>
      <c r="U13" s="47"/>
      <c r="V13" s="48"/>
    </row>
  </sheetData>
  <mergeCells count="4">
    <mergeCell ref="C1:G1"/>
    <mergeCell ref="I1:O1"/>
    <mergeCell ref="R1:W1"/>
    <mergeCell ref="Y1:Z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B1:Z27"/>
  <sheetViews>
    <sheetView workbookViewId="0">
      <pane xSplit="2" ySplit="2" topLeftCell="L16" activePane="bottomRight" state="frozen"/>
      <selection pane="topRight" activeCell="C1" sqref="C1"/>
      <selection pane="bottomLeft" activeCell="A3" sqref="A3"/>
      <selection pane="bottomRight" activeCell="Z19" sqref="Z19"/>
    </sheetView>
  </sheetViews>
  <sheetFormatPr defaultRowHeight="15"/>
  <cols>
    <col min="1" max="1" width="5.7109375" customWidth="1"/>
    <col min="2" max="2" width="16.140625" style="25" customWidth="1"/>
    <col min="3" max="3" width="10.5703125" customWidth="1"/>
    <col min="4" max="4" width="11.28515625" customWidth="1"/>
    <col min="5" max="5" width="12.5703125" customWidth="1"/>
    <col min="6" max="6" width="11.28515625" customWidth="1"/>
    <col min="7" max="7" width="18.5703125" customWidth="1"/>
    <col min="8" max="8" width="6.140625" style="14" customWidth="1"/>
    <col min="9" max="9" width="12.140625" customWidth="1"/>
    <col min="10" max="10" width="12.28515625" customWidth="1"/>
    <col min="11" max="11" width="11.85546875" customWidth="1"/>
    <col min="12" max="12" width="10.85546875" customWidth="1"/>
    <col min="13" max="13" width="11.85546875" customWidth="1"/>
    <col min="15" max="15" width="19.85546875" customWidth="1"/>
    <col min="16" max="16" width="5.140625" style="14" customWidth="1"/>
    <col min="17" max="17" width="12.5703125" style="17" customWidth="1"/>
    <col min="18" max="18" width="11.140625" customWidth="1"/>
    <col min="19" max="20" width="10.85546875" customWidth="1"/>
    <col min="21" max="21" width="11.7109375" customWidth="1"/>
    <col min="22" max="22" width="10.42578125" customWidth="1"/>
    <col min="23" max="23" width="15.140625" customWidth="1"/>
    <col min="25" max="25" width="20.42578125" customWidth="1"/>
    <col min="26" max="26" width="20" customWidth="1"/>
  </cols>
  <sheetData>
    <row r="1" spans="2:26" s="8" customFormat="1">
      <c r="B1" s="6"/>
      <c r="C1" s="66" t="s">
        <v>5</v>
      </c>
      <c r="D1" s="66"/>
      <c r="E1" s="66"/>
      <c r="F1" s="66"/>
      <c r="G1" s="66"/>
      <c r="H1" s="12"/>
      <c r="I1" s="67" t="s">
        <v>7</v>
      </c>
      <c r="J1" s="67"/>
      <c r="K1" s="67"/>
      <c r="L1" s="67"/>
      <c r="M1" s="67"/>
      <c r="N1" s="67"/>
      <c r="O1" s="67"/>
      <c r="P1" s="12"/>
      <c r="Q1" s="15"/>
      <c r="R1" s="68" t="s">
        <v>8</v>
      </c>
      <c r="S1" s="68"/>
      <c r="T1" s="68"/>
      <c r="U1" s="68"/>
      <c r="V1" s="68"/>
      <c r="W1" s="68"/>
      <c r="Y1" s="69" t="s">
        <v>11</v>
      </c>
      <c r="Z1" s="69"/>
    </row>
    <row r="2" spans="2:26" s="9" customFormat="1" ht="45">
      <c r="B2" s="6" t="s">
        <v>0</v>
      </c>
      <c r="C2" s="2" t="s">
        <v>1</v>
      </c>
      <c r="D2" s="2" t="s">
        <v>2</v>
      </c>
      <c r="E2" s="2" t="s">
        <v>3</v>
      </c>
      <c r="F2" s="2" t="s">
        <v>280</v>
      </c>
      <c r="G2" s="2" t="s">
        <v>4</v>
      </c>
      <c r="H2" s="13"/>
      <c r="I2" s="3" t="s">
        <v>6</v>
      </c>
      <c r="J2" s="3" t="s">
        <v>1</v>
      </c>
      <c r="K2" s="3" t="s">
        <v>2</v>
      </c>
      <c r="L2" s="3" t="s">
        <v>3</v>
      </c>
      <c r="M2" s="3" t="s">
        <v>280</v>
      </c>
      <c r="N2" s="3" t="s">
        <v>15</v>
      </c>
      <c r="O2" s="3" t="s">
        <v>4</v>
      </c>
      <c r="P2" s="13"/>
      <c r="Q2" s="16"/>
      <c r="R2" s="5" t="s">
        <v>1</v>
      </c>
      <c r="S2" s="5" t="s">
        <v>2</v>
      </c>
      <c r="T2" s="5" t="s">
        <v>3</v>
      </c>
      <c r="U2" s="5" t="s">
        <v>280</v>
      </c>
      <c r="V2" s="5" t="s">
        <v>15</v>
      </c>
      <c r="W2" s="5" t="s">
        <v>4</v>
      </c>
      <c r="Y2" s="4" t="s">
        <v>9</v>
      </c>
      <c r="Z2" s="4" t="s">
        <v>10</v>
      </c>
    </row>
    <row r="3" spans="2:26" s="8" customFormat="1" ht="90">
      <c r="B3" s="6">
        <v>3</v>
      </c>
      <c r="C3" s="8">
        <v>1</v>
      </c>
      <c r="D3" s="8">
        <v>1</v>
      </c>
      <c r="E3" s="8">
        <v>1</v>
      </c>
      <c r="F3" s="8">
        <v>1</v>
      </c>
      <c r="G3" s="10"/>
      <c r="H3" s="12"/>
      <c r="J3" s="8">
        <v>0</v>
      </c>
      <c r="K3" s="8">
        <v>1</v>
      </c>
      <c r="L3" s="8">
        <v>1</v>
      </c>
      <c r="M3" s="8">
        <v>1</v>
      </c>
      <c r="N3" s="8">
        <v>1</v>
      </c>
      <c r="O3" s="10" t="s">
        <v>19</v>
      </c>
      <c r="P3" s="12"/>
      <c r="Q3" s="15"/>
      <c r="R3" s="8">
        <v>1</v>
      </c>
      <c r="S3" s="8">
        <v>1</v>
      </c>
      <c r="T3" s="8">
        <v>1</v>
      </c>
      <c r="U3" s="8">
        <v>1</v>
      </c>
      <c r="V3" s="8">
        <v>1</v>
      </c>
      <c r="W3" s="10"/>
      <c r="Y3" s="10"/>
      <c r="Z3" s="10" t="s">
        <v>20</v>
      </c>
    </row>
    <row r="4" spans="2:26" s="8" customFormat="1">
      <c r="B4" s="6">
        <v>3</v>
      </c>
      <c r="C4" s="8">
        <v>1</v>
      </c>
      <c r="D4" s="8">
        <v>1</v>
      </c>
      <c r="E4" s="8">
        <v>1</v>
      </c>
      <c r="F4" s="8">
        <v>1</v>
      </c>
      <c r="G4" s="10"/>
      <c r="H4" s="12"/>
      <c r="J4" s="8" t="s">
        <v>31</v>
      </c>
      <c r="K4" s="8" t="s">
        <v>31</v>
      </c>
      <c r="L4" s="8" t="s">
        <v>31</v>
      </c>
      <c r="M4" s="8" t="s">
        <v>31</v>
      </c>
      <c r="N4" s="8" t="s">
        <v>31</v>
      </c>
      <c r="O4" s="10"/>
      <c r="P4" s="12"/>
      <c r="Q4" s="15"/>
      <c r="R4" s="8" t="s">
        <v>31</v>
      </c>
      <c r="S4" s="8" t="s">
        <v>31</v>
      </c>
      <c r="T4" s="8" t="s">
        <v>31</v>
      </c>
      <c r="U4" s="8" t="s">
        <v>31</v>
      </c>
      <c r="V4" s="8" t="s">
        <v>31</v>
      </c>
      <c r="W4" s="10"/>
      <c r="Y4" s="10"/>
      <c r="Z4" s="10"/>
    </row>
    <row r="5" spans="2:26" s="8" customFormat="1" ht="135">
      <c r="B5" s="6">
        <v>3</v>
      </c>
      <c r="C5" s="8">
        <v>1</v>
      </c>
      <c r="D5" s="8">
        <v>1</v>
      </c>
      <c r="E5" s="8">
        <v>1</v>
      </c>
      <c r="F5" s="8">
        <v>1</v>
      </c>
      <c r="G5" s="10"/>
      <c r="H5" s="12"/>
      <c r="I5" s="8" t="s">
        <v>32</v>
      </c>
      <c r="J5" s="8">
        <v>0</v>
      </c>
      <c r="K5" s="8">
        <v>1</v>
      </c>
      <c r="L5" s="8">
        <v>1</v>
      </c>
      <c r="M5" s="8">
        <v>1</v>
      </c>
      <c r="N5" s="8">
        <v>1</v>
      </c>
      <c r="O5" s="10"/>
      <c r="P5" s="12"/>
      <c r="Q5" s="15"/>
      <c r="W5" s="10"/>
      <c r="Y5" s="10" t="s">
        <v>33</v>
      </c>
      <c r="Z5" s="10" t="s">
        <v>34</v>
      </c>
    </row>
    <row r="6" spans="2:26" s="8" customFormat="1" ht="30">
      <c r="B6" s="6">
        <v>3</v>
      </c>
      <c r="C6" s="8">
        <v>1</v>
      </c>
      <c r="D6" s="8">
        <v>1</v>
      </c>
      <c r="E6" s="8">
        <v>1</v>
      </c>
      <c r="F6" s="8">
        <v>1</v>
      </c>
      <c r="G6" s="10"/>
      <c r="H6" s="12"/>
      <c r="I6" s="8" t="s">
        <v>56</v>
      </c>
      <c r="J6" s="8">
        <v>1</v>
      </c>
      <c r="K6" s="8">
        <v>1</v>
      </c>
      <c r="L6" s="8">
        <v>1</v>
      </c>
      <c r="M6" s="8">
        <v>1</v>
      </c>
      <c r="N6" s="8">
        <v>1</v>
      </c>
      <c r="O6" s="10" t="s">
        <v>57</v>
      </c>
      <c r="P6" s="12"/>
      <c r="Q6" s="15"/>
      <c r="R6" s="8">
        <v>1</v>
      </c>
      <c r="S6" s="8">
        <v>1</v>
      </c>
      <c r="T6" s="8">
        <v>1</v>
      </c>
      <c r="U6" s="8">
        <v>1</v>
      </c>
      <c r="V6" s="8">
        <v>1</v>
      </c>
      <c r="W6" s="10"/>
      <c r="Y6" s="10" t="s">
        <v>58</v>
      </c>
      <c r="Z6" s="11" t="s">
        <v>59</v>
      </c>
    </row>
    <row r="7" spans="2:26" s="8" customFormat="1" ht="356.25">
      <c r="B7" s="6">
        <v>3</v>
      </c>
      <c r="C7" s="8">
        <v>1</v>
      </c>
      <c r="D7" s="8">
        <v>1</v>
      </c>
      <c r="E7" s="8">
        <v>1</v>
      </c>
      <c r="F7" s="8">
        <v>1</v>
      </c>
      <c r="G7" s="10"/>
      <c r="H7" s="12"/>
      <c r="I7" s="8" t="s">
        <v>65</v>
      </c>
      <c r="J7" s="8">
        <v>0</v>
      </c>
      <c r="K7" s="8">
        <v>1</v>
      </c>
      <c r="L7" s="8">
        <v>1</v>
      </c>
      <c r="M7" s="8">
        <v>1</v>
      </c>
      <c r="N7" s="8">
        <v>0</v>
      </c>
      <c r="O7" s="11" t="s">
        <v>66</v>
      </c>
      <c r="P7" s="12"/>
      <c r="Q7" s="15"/>
      <c r="R7" s="8">
        <v>1</v>
      </c>
      <c r="S7" s="8">
        <v>1</v>
      </c>
      <c r="T7" s="8">
        <v>1</v>
      </c>
      <c r="U7" s="8">
        <v>1</v>
      </c>
      <c r="V7" s="8">
        <v>1</v>
      </c>
      <c r="W7" s="10"/>
      <c r="Y7" s="11" t="s">
        <v>67</v>
      </c>
      <c r="Z7" s="10"/>
    </row>
    <row r="8" spans="2:26" s="8" customFormat="1" ht="90">
      <c r="B8" s="6">
        <v>3</v>
      </c>
      <c r="C8" s="8">
        <v>1</v>
      </c>
      <c r="D8" s="8">
        <v>1</v>
      </c>
      <c r="E8" s="8">
        <v>1</v>
      </c>
      <c r="F8" s="8">
        <v>1</v>
      </c>
      <c r="G8" s="8" t="s">
        <v>101</v>
      </c>
      <c r="H8" s="12"/>
      <c r="I8" s="10" t="s">
        <v>102</v>
      </c>
      <c r="J8" s="8">
        <v>1</v>
      </c>
      <c r="K8" s="8">
        <v>0</v>
      </c>
      <c r="L8" s="8">
        <v>1</v>
      </c>
      <c r="M8" s="8">
        <v>0</v>
      </c>
      <c r="N8" s="8">
        <v>1</v>
      </c>
      <c r="O8" s="11" t="s">
        <v>103</v>
      </c>
      <c r="P8" s="12"/>
      <c r="Q8" s="15"/>
      <c r="R8" s="8">
        <v>1</v>
      </c>
      <c r="S8" s="8">
        <v>1</v>
      </c>
      <c r="T8" s="8">
        <v>1</v>
      </c>
      <c r="U8" s="8">
        <v>1</v>
      </c>
      <c r="V8" s="8">
        <v>1</v>
      </c>
      <c r="W8" s="10"/>
      <c r="Y8" s="10" t="s">
        <v>104</v>
      </c>
      <c r="Z8" s="10" t="s">
        <v>105</v>
      </c>
    </row>
    <row r="9" spans="2:26" s="8" customFormat="1" ht="105">
      <c r="B9" s="6">
        <v>3</v>
      </c>
      <c r="C9" s="8">
        <v>1</v>
      </c>
      <c r="D9" s="8">
        <v>0</v>
      </c>
      <c r="E9" s="8">
        <v>1</v>
      </c>
      <c r="F9" s="8">
        <v>1</v>
      </c>
      <c r="G9" s="10" t="s">
        <v>106</v>
      </c>
      <c r="H9" s="12"/>
      <c r="I9" s="8" t="s">
        <v>107</v>
      </c>
      <c r="J9" s="8">
        <v>1</v>
      </c>
      <c r="K9" s="8">
        <v>1</v>
      </c>
      <c r="L9" s="8">
        <v>1</v>
      </c>
      <c r="M9" s="8">
        <v>1</v>
      </c>
      <c r="N9" s="8">
        <v>1</v>
      </c>
      <c r="O9" s="10"/>
      <c r="P9" s="12"/>
      <c r="Q9" s="15"/>
      <c r="R9" s="8">
        <v>1</v>
      </c>
      <c r="S9" s="8">
        <v>0</v>
      </c>
      <c r="T9" s="8">
        <v>1</v>
      </c>
      <c r="U9" s="8">
        <v>1</v>
      </c>
      <c r="V9" s="8">
        <v>1</v>
      </c>
      <c r="W9" s="10" t="s">
        <v>106</v>
      </c>
      <c r="Y9" s="10" t="s">
        <v>108</v>
      </c>
      <c r="Z9" s="10" t="s">
        <v>109</v>
      </c>
    </row>
    <row r="10" spans="2:26" s="8" customFormat="1" ht="60">
      <c r="B10" s="6">
        <v>3</v>
      </c>
      <c r="C10" s="8">
        <v>1</v>
      </c>
      <c r="D10" s="8">
        <v>1</v>
      </c>
      <c r="E10" s="8">
        <v>1</v>
      </c>
      <c r="F10" s="8">
        <v>1</v>
      </c>
      <c r="G10" s="10"/>
      <c r="H10" s="12"/>
      <c r="J10" s="8">
        <v>0</v>
      </c>
      <c r="K10" s="8">
        <v>1</v>
      </c>
      <c r="L10" s="8">
        <v>1</v>
      </c>
      <c r="M10" s="8">
        <v>1</v>
      </c>
      <c r="N10" s="8">
        <v>1</v>
      </c>
      <c r="O10" s="10" t="s">
        <v>124</v>
      </c>
      <c r="P10" s="12"/>
      <c r="Q10" s="15"/>
      <c r="R10" s="8">
        <v>1</v>
      </c>
      <c r="S10" s="8">
        <v>1</v>
      </c>
      <c r="T10" s="8">
        <v>1</v>
      </c>
      <c r="U10" s="8">
        <v>1</v>
      </c>
      <c r="V10" s="8">
        <v>0</v>
      </c>
      <c r="W10" s="10" t="s">
        <v>125</v>
      </c>
      <c r="Y10" s="10" t="s">
        <v>126</v>
      </c>
      <c r="Z10" s="10" t="s">
        <v>127</v>
      </c>
    </row>
    <row r="11" spans="2:26" s="8" customFormat="1" ht="60">
      <c r="B11" s="6">
        <v>3</v>
      </c>
      <c r="C11" s="8">
        <v>1</v>
      </c>
      <c r="D11" s="8">
        <v>1</v>
      </c>
      <c r="E11" s="8">
        <v>1</v>
      </c>
      <c r="F11" s="8">
        <v>0</v>
      </c>
      <c r="G11" s="10" t="s">
        <v>145</v>
      </c>
      <c r="H11" s="12"/>
      <c r="I11" s="8" t="s">
        <v>146</v>
      </c>
      <c r="J11" s="8">
        <v>1</v>
      </c>
      <c r="K11" s="8">
        <v>1</v>
      </c>
      <c r="L11" s="8">
        <v>1</v>
      </c>
      <c r="M11" s="8">
        <v>1</v>
      </c>
      <c r="N11" s="8">
        <v>1</v>
      </c>
      <c r="O11" s="10" t="s">
        <v>147</v>
      </c>
      <c r="P11" s="12"/>
      <c r="Q11" s="15"/>
      <c r="R11" s="8">
        <v>1</v>
      </c>
      <c r="S11" s="8">
        <v>1</v>
      </c>
      <c r="T11" s="8">
        <v>1</v>
      </c>
      <c r="U11" s="8">
        <v>1</v>
      </c>
      <c r="V11" s="8">
        <v>1</v>
      </c>
      <c r="W11" s="10"/>
      <c r="Y11" s="10"/>
      <c r="Z11" s="10" t="s">
        <v>148</v>
      </c>
    </row>
    <row r="12" spans="2:26" s="8" customFormat="1" ht="30">
      <c r="B12" s="6">
        <v>3</v>
      </c>
      <c r="C12" s="8">
        <v>1</v>
      </c>
      <c r="D12" s="8">
        <v>1</v>
      </c>
      <c r="E12" s="8">
        <v>1</v>
      </c>
      <c r="F12" s="8" t="s">
        <v>31</v>
      </c>
      <c r="G12" s="10" t="s">
        <v>152</v>
      </c>
      <c r="H12" s="12"/>
      <c r="I12" s="10" t="s">
        <v>153</v>
      </c>
      <c r="J12" s="8">
        <v>1</v>
      </c>
      <c r="K12" s="8">
        <v>0</v>
      </c>
      <c r="L12" s="8">
        <v>1</v>
      </c>
      <c r="M12" s="8">
        <v>0</v>
      </c>
      <c r="N12" s="8">
        <v>1</v>
      </c>
      <c r="O12" s="10" t="s">
        <v>152</v>
      </c>
      <c r="P12" s="12"/>
      <c r="Q12" s="15"/>
      <c r="R12" s="8">
        <v>1</v>
      </c>
      <c r="S12" s="8">
        <v>1</v>
      </c>
      <c r="T12" s="8">
        <v>1</v>
      </c>
      <c r="U12" s="8">
        <v>1</v>
      </c>
      <c r="V12" s="8">
        <v>1</v>
      </c>
      <c r="W12" s="10"/>
      <c r="Y12" s="10"/>
      <c r="Z12" s="10" t="s">
        <v>154</v>
      </c>
    </row>
    <row r="13" spans="2:26" s="8" customFormat="1" ht="300">
      <c r="B13" s="6">
        <v>3</v>
      </c>
      <c r="C13" s="8">
        <v>1</v>
      </c>
      <c r="D13" s="8">
        <v>1</v>
      </c>
      <c r="E13" s="8">
        <v>1</v>
      </c>
      <c r="F13" s="8">
        <v>1</v>
      </c>
      <c r="G13" s="10"/>
      <c r="H13" s="12"/>
      <c r="I13" s="10" t="s">
        <v>169</v>
      </c>
      <c r="J13" s="8">
        <v>1</v>
      </c>
      <c r="K13" s="8">
        <v>1</v>
      </c>
      <c r="L13" s="8">
        <v>1</v>
      </c>
      <c r="M13" s="8">
        <v>1</v>
      </c>
      <c r="N13" s="8">
        <v>1</v>
      </c>
      <c r="O13" s="10"/>
      <c r="P13" s="12"/>
      <c r="Q13" s="15"/>
      <c r="R13" s="8">
        <v>1</v>
      </c>
      <c r="S13" s="8">
        <v>1</v>
      </c>
      <c r="T13" s="8">
        <v>1</v>
      </c>
      <c r="U13" s="8">
        <v>1</v>
      </c>
      <c r="V13" s="8">
        <v>1</v>
      </c>
      <c r="W13" s="10"/>
      <c r="Y13" s="10" t="s">
        <v>170</v>
      </c>
      <c r="Z13" s="10"/>
    </row>
    <row r="14" spans="2:26" s="8" customFormat="1" ht="30">
      <c r="B14" s="6">
        <v>3</v>
      </c>
      <c r="C14" s="8">
        <v>1</v>
      </c>
      <c r="D14" s="8">
        <v>1</v>
      </c>
      <c r="E14" s="8">
        <v>0</v>
      </c>
      <c r="F14" s="8">
        <v>1</v>
      </c>
      <c r="G14" s="10" t="s">
        <v>176</v>
      </c>
      <c r="H14" s="12"/>
      <c r="J14" s="8">
        <v>1</v>
      </c>
      <c r="K14" s="8">
        <v>1</v>
      </c>
      <c r="L14" s="8">
        <v>1</v>
      </c>
      <c r="M14" s="8">
        <v>1</v>
      </c>
      <c r="N14" s="8">
        <v>1</v>
      </c>
      <c r="O14" s="10"/>
      <c r="P14" s="12"/>
      <c r="Q14" s="15"/>
      <c r="R14" s="8">
        <v>1</v>
      </c>
      <c r="S14" s="8">
        <v>1</v>
      </c>
      <c r="T14" s="8">
        <v>1</v>
      </c>
      <c r="U14" s="8">
        <v>1</v>
      </c>
      <c r="V14" s="8">
        <v>0</v>
      </c>
      <c r="W14" s="10"/>
      <c r="Y14" s="10"/>
      <c r="Z14" s="10" t="s">
        <v>177</v>
      </c>
    </row>
    <row r="15" spans="2:26" s="8" customFormat="1" ht="120">
      <c r="B15" s="6">
        <v>3</v>
      </c>
      <c r="C15" s="8">
        <v>1</v>
      </c>
      <c r="D15" s="8">
        <v>1</v>
      </c>
      <c r="E15" s="8">
        <v>1</v>
      </c>
      <c r="F15" s="8">
        <v>1</v>
      </c>
      <c r="G15" s="10"/>
      <c r="H15" s="12"/>
      <c r="I15" s="10" t="s">
        <v>178</v>
      </c>
      <c r="J15" s="8">
        <v>1</v>
      </c>
      <c r="K15" s="8">
        <v>1</v>
      </c>
      <c r="L15" s="8">
        <v>1</v>
      </c>
      <c r="M15" s="8">
        <v>1</v>
      </c>
      <c r="N15" s="8">
        <v>1</v>
      </c>
      <c r="O15" s="10"/>
      <c r="P15" s="12"/>
      <c r="Q15" s="15"/>
      <c r="R15" s="8">
        <v>1</v>
      </c>
      <c r="S15" s="8">
        <v>1</v>
      </c>
      <c r="T15" s="8">
        <v>1</v>
      </c>
      <c r="U15" s="8">
        <v>1</v>
      </c>
      <c r="V15" s="8">
        <v>1</v>
      </c>
      <c r="W15" s="10"/>
      <c r="Y15" s="10" t="s">
        <v>179</v>
      </c>
      <c r="Z15" s="10" t="s">
        <v>180</v>
      </c>
    </row>
    <row r="16" spans="2:26" s="8" customFormat="1" ht="30">
      <c r="B16" s="6">
        <v>3</v>
      </c>
      <c r="C16" s="8">
        <v>1</v>
      </c>
      <c r="D16" s="8">
        <v>1</v>
      </c>
      <c r="E16" s="8">
        <v>1</v>
      </c>
      <c r="F16" s="8">
        <v>1</v>
      </c>
      <c r="G16" s="10"/>
      <c r="H16" s="12"/>
      <c r="I16" s="10" t="s">
        <v>181</v>
      </c>
      <c r="J16" s="8">
        <v>1</v>
      </c>
      <c r="K16" s="8">
        <v>1</v>
      </c>
      <c r="L16" s="8">
        <v>1</v>
      </c>
      <c r="M16" s="8">
        <v>1</v>
      </c>
      <c r="N16" s="8">
        <v>1</v>
      </c>
      <c r="O16" s="10"/>
      <c r="P16" s="12"/>
      <c r="Q16" s="15"/>
      <c r="R16" s="8" t="s">
        <v>31</v>
      </c>
      <c r="S16" s="8" t="s">
        <v>31</v>
      </c>
      <c r="T16" s="8" t="s">
        <v>31</v>
      </c>
      <c r="U16" s="8" t="s">
        <v>31</v>
      </c>
      <c r="V16" s="8" t="s">
        <v>31</v>
      </c>
      <c r="W16" s="10"/>
      <c r="Y16" s="10"/>
      <c r="Z16" s="10"/>
    </row>
    <row r="17" spans="2:26" s="8" customFormat="1" ht="105">
      <c r="B17" s="6">
        <v>3</v>
      </c>
      <c r="C17" s="8">
        <v>1</v>
      </c>
      <c r="D17" s="8">
        <v>1</v>
      </c>
      <c r="E17" s="8">
        <v>1</v>
      </c>
      <c r="F17" s="8">
        <v>1</v>
      </c>
      <c r="G17" s="10" t="s">
        <v>195</v>
      </c>
      <c r="H17" s="12"/>
      <c r="I17" s="8" t="s">
        <v>196</v>
      </c>
      <c r="J17" s="8">
        <v>1</v>
      </c>
      <c r="K17" s="8">
        <v>1</v>
      </c>
      <c r="L17" s="8">
        <v>1</v>
      </c>
      <c r="M17" s="8">
        <v>1</v>
      </c>
      <c r="N17" s="8">
        <v>1</v>
      </c>
      <c r="O17" s="10" t="s">
        <v>197</v>
      </c>
      <c r="P17" s="12"/>
      <c r="Q17" s="15"/>
      <c r="R17" s="8">
        <v>1</v>
      </c>
      <c r="S17" s="8">
        <v>1</v>
      </c>
      <c r="T17" s="8">
        <v>1</v>
      </c>
      <c r="U17" s="8">
        <v>1</v>
      </c>
      <c r="V17" s="8">
        <v>1</v>
      </c>
      <c r="W17" s="10" t="s">
        <v>198</v>
      </c>
      <c r="Y17" s="10" t="s">
        <v>199</v>
      </c>
      <c r="Z17" s="10" t="s">
        <v>200</v>
      </c>
    </row>
    <row r="18" spans="2:26" s="8" customFormat="1" ht="45">
      <c r="B18" s="6">
        <v>3</v>
      </c>
      <c r="C18" s="8">
        <v>1</v>
      </c>
      <c r="D18" s="8">
        <v>1</v>
      </c>
      <c r="E18" s="8">
        <v>1</v>
      </c>
      <c r="F18" s="8">
        <v>1</v>
      </c>
      <c r="G18" s="10"/>
      <c r="H18" s="12"/>
      <c r="I18" s="10" t="s">
        <v>201</v>
      </c>
      <c r="J18" s="8">
        <v>1</v>
      </c>
      <c r="K18" s="8">
        <v>1</v>
      </c>
      <c r="L18" s="8">
        <v>1</v>
      </c>
      <c r="M18" s="8">
        <v>1</v>
      </c>
      <c r="N18" s="8">
        <v>1</v>
      </c>
      <c r="O18" s="10"/>
      <c r="P18" s="12"/>
      <c r="Q18" s="15"/>
      <c r="R18" s="8">
        <v>1</v>
      </c>
      <c r="S18" s="8">
        <v>1</v>
      </c>
      <c r="T18" s="8">
        <v>1</v>
      </c>
      <c r="U18" s="8">
        <v>1</v>
      </c>
      <c r="V18" s="8">
        <v>1</v>
      </c>
      <c r="W18" s="10"/>
      <c r="Y18" s="10"/>
      <c r="Z18" s="10" t="s">
        <v>202</v>
      </c>
    </row>
    <row r="19" spans="2:26" s="8" customFormat="1" ht="150">
      <c r="B19" s="6">
        <v>3</v>
      </c>
      <c r="C19" s="8">
        <v>1</v>
      </c>
      <c r="D19" s="8">
        <v>1</v>
      </c>
      <c r="E19" s="8">
        <v>1</v>
      </c>
      <c r="F19" s="8">
        <v>1</v>
      </c>
      <c r="G19" s="10">
        <v>1</v>
      </c>
      <c r="H19" s="12"/>
      <c r="I19" s="8" t="s">
        <v>94</v>
      </c>
      <c r="J19" s="8">
        <v>1</v>
      </c>
      <c r="K19" s="8">
        <v>1</v>
      </c>
      <c r="L19" s="8">
        <v>1</v>
      </c>
      <c r="M19" s="8">
        <v>1</v>
      </c>
      <c r="N19" s="8">
        <v>1</v>
      </c>
      <c r="O19" s="10"/>
      <c r="P19" s="12"/>
      <c r="Q19" s="15"/>
      <c r="R19" s="8">
        <v>1</v>
      </c>
      <c r="S19" s="8">
        <v>1</v>
      </c>
      <c r="T19" s="8">
        <v>1</v>
      </c>
      <c r="U19" s="8">
        <v>1</v>
      </c>
      <c r="V19" s="8">
        <v>1</v>
      </c>
      <c r="W19" s="10"/>
      <c r="Y19" s="10" t="s">
        <v>242</v>
      </c>
      <c r="Z19" s="11" t="s">
        <v>243</v>
      </c>
    </row>
    <row r="20" spans="2:26" s="8" customFormat="1">
      <c r="B20" s="6">
        <v>3</v>
      </c>
      <c r="C20" s="8">
        <v>1</v>
      </c>
      <c r="D20" s="8">
        <v>1</v>
      </c>
      <c r="E20" s="8">
        <v>1</v>
      </c>
      <c r="F20" s="8">
        <v>1</v>
      </c>
      <c r="G20" s="10"/>
      <c r="H20" s="12"/>
      <c r="J20" s="8">
        <v>1</v>
      </c>
      <c r="K20" s="8">
        <v>1</v>
      </c>
      <c r="L20" s="8">
        <v>1</v>
      </c>
      <c r="M20" s="8">
        <v>1</v>
      </c>
      <c r="N20" s="8">
        <v>1</v>
      </c>
      <c r="O20" s="10"/>
      <c r="P20" s="12"/>
      <c r="Q20" s="15"/>
      <c r="R20" s="8">
        <v>1</v>
      </c>
      <c r="S20" s="8">
        <v>1</v>
      </c>
      <c r="T20" s="8">
        <v>1</v>
      </c>
      <c r="U20" s="8">
        <v>1</v>
      </c>
      <c r="V20" s="8" t="s">
        <v>31</v>
      </c>
      <c r="W20" s="10"/>
      <c r="Y20" s="10"/>
      <c r="Z20" s="10"/>
    </row>
    <row r="21" spans="2:26" ht="15.75" thickBot="1"/>
    <row r="22" spans="2:26" ht="24" customHeight="1">
      <c r="B22" s="30" t="s">
        <v>276</v>
      </c>
      <c r="C22" s="31">
        <f>COUNTIF(C3:C20,1)</f>
        <v>18</v>
      </c>
      <c r="D22" s="31">
        <f t="shared" ref="D22:F22" si="0">COUNTIF(D3:D20,1)</f>
        <v>17</v>
      </c>
      <c r="E22" s="31">
        <f t="shared" si="0"/>
        <v>17</v>
      </c>
      <c r="F22" s="31">
        <f t="shared" si="0"/>
        <v>16</v>
      </c>
      <c r="G22" s="18"/>
      <c r="H22" s="32"/>
      <c r="I22" s="44"/>
      <c r="J22" s="31">
        <f>COUNTIF(J3:J20,1)</f>
        <v>13</v>
      </c>
      <c r="K22" s="31">
        <f t="shared" ref="K22:N22" si="1">COUNTIF(K3:K20,1)</f>
        <v>15</v>
      </c>
      <c r="L22" s="31">
        <f t="shared" si="1"/>
        <v>17</v>
      </c>
      <c r="M22" s="31">
        <f t="shared" si="1"/>
        <v>15</v>
      </c>
      <c r="N22" s="31">
        <f t="shared" si="1"/>
        <v>16</v>
      </c>
      <c r="O22" s="18"/>
      <c r="P22" s="32"/>
      <c r="Q22" s="44"/>
      <c r="R22" s="31">
        <f>COUNTIF(R3:R20,1)</f>
        <v>15</v>
      </c>
      <c r="S22" s="31">
        <f t="shared" ref="S22:V22" si="2">COUNTIF(S3:S20,1)</f>
        <v>14</v>
      </c>
      <c r="T22" s="31">
        <f t="shared" si="2"/>
        <v>15</v>
      </c>
      <c r="U22" s="31">
        <f t="shared" si="2"/>
        <v>15</v>
      </c>
      <c r="V22" s="34">
        <f t="shared" si="2"/>
        <v>12</v>
      </c>
    </row>
    <row r="23" spans="2:26" ht="15.75" customHeight="1">
      <c r="B23" s="35" t="s">
        <v>277</v>
      </c>
      <c r="C23" s="36">
        <f>COUNTIF(C3:C20,0)</f>
        <v>0</v>
      </c>
      <c r="D23" s="36">
        <f t="shared" ref="D23:F23" si="3">COUNTIF(D3:D20,0)</f>
        <v>1</v>
      </c>
      <c r="E23" s="36">
        <f t="shared" si="3"/>
        <v>1</v>
      </c>
      <c r="F23" s="36">
        <f t="shared" si="3"/>
        <v>1</v>
      </c>
      <c r="G23" s="20"/>
      <c r="H23" s="37"/>
      <c r="I23" s="27"/>
      <c r="J23" s="36">
        <f>COUNTIF(J3:J20,0)</f>
        <v>4</v>
      </c>
      <c r="K23" s="36">
        <f t="shared" ref="K23:N23" si="4">COUNTIF(K3:K20,0)</f>
        <v>2</v>
      </c>
      <c r="L23" s="36">
        <f t="shared" si="4"/>
        <v>0</v>
      </c>
      <c r="M23" s="36">
        <f t="shared" si="4"/>
        <v>2</v>
      </c>
      <c r="N23" s="36">
        <f t="shared" si="4"/>
        <v>1</v>
      </c>
      <c r="O23" s="20"/>
      <c r="P23" s="37"/>
      <c r="Q23" s="27"/>
      <c r="R23" s="36">
        <f>COUNTIF(R3:R20,0)</f>
        <v>0</v>
      </c>
      <c r="S23" s="36">
        <f t="shared" ref="S23:V23" si="5">COUNTIF(S3:S20,0)</f>
        <v>1</v>
      </c>
      <c r="T23" s="36">
        <f t="shared" si="5"/>
        <v>0</v>
      </c>
      <c r="U23" s="36">
        <f t="shared" si="5"/>
        <v>0</v>
      </c>
      <c r="V23" s="38">
        <f t="shared" si="5"/>
        <v>2</v>
      </c>
    </row>
    <row r="24" spans="2:26">
      <c r="B24" s="39" t="s">
        <v>274</v>
      </c>
      <c r="C24" s="36">
        <f>COUNTIF(C3:C20,"=-")</f>
        <v>0</v>
      </c>
      <c r="D24" s="36">
        <f t="shared" ref="D24:F24" si="6">COUNTIF(D3:D20,"=-")</f>
        <v>0</v>
      </c>
      <c r="E24" s="36">
        <f t="shared" si="6"/>
        <v>0</v>
      </c>
      <c r="F24" s="36">
        <f t="shared" si="6"/>
        <v>1</v>
      </c>
      <c r="G24" s="20"/>
      <c r="H24" s="37"/>
      <c r="I24" s="20"/>
      <c r="J24" s="36">
        <f>COUNTIF(J3:J20,"=-")</f>
        <v>1</v>
      </c>
      <c r="K24" s="36">
        <f t="shared" ref="K24:N24" si="7">COUNTIF(K3:K20,"=-")</f>
        <v>1</v>
      </c>
      <c r="L24" s="36">
        <f t="shared" si="7"/>
        <v>1</v>
      </c>
      <c r="M24" s="36">
        <f t="shared" si="7"/>
        <v>1</v>
      </c>
      <c r="N24" s="36">
        <f t="shared" si="7"/>
        <v>1</v>
      </c>
      <c r="O24" s="20"/>
      <c r="P24" s="37"/>
      <c r="Q24" s="20"/>
      <c r="R24" s="36">
        <f>COUNTIF(R3:R20,"=-")</f>
        <v>2</v>
      </c>
      <c r="S24" s="36">
        <f t="shared" ref="S24:V24" si="8">COUNTIF(S3:S20,"=-")</f>
        <v>2</v>
      </c>
      <c r="T24" s="36">
        <f t="shared" si="8"/>
        <v>2</v>
      </c>
      <c r="U24" s="36">
        <f t="shared" si="8"/>
        <v>2</v>
      </c>
      <c r="V24" s="38">
        <f t="shared" si="8"/>
        <v>3</v>
      </c>
    </row>
    <row r="25" spans="2:26">
      <c r="B25" s="39" t="s">
        <v>278</v>
      </c>
      <c r="C25" s="40">
        <f>C22/(C22+C23)</f>
        <v>1</v>
      </c>
      <c r="D25" s="40">
        <f t="shared" ref="D25:F25" si="9">D22/(D22+D23)</f>
        <v>0.94444444444444442</v>
      </c>
      <c r="E25" s="40">
        <f t="shared" si="9"/>
        <v>0.94444444444444442</v>
      </c>
      <c r="F25" s="40">
        <f t="shared" si="9"/>
        <v>0.94117647058823528</v>
      </c>
      <c r="G25" s="20"/>
      <c r="H25" s="37"/>
      <c r="I25" s="20"/>
      <c r="J25" s="40">
        <f>J22/(J22+J23)</f>
        <v>0.76470588235294112</v>
      </c>
      <c r="K25" s="40">
        <f t="shared" ref="K25:N25" si="10">K22/(K22+K23)</f>
        <v>0.88235294117647056</v>
      </c>
      <c r="L25" s="40">
        <f t="shared" si="10"/>
        <v>1</v>
      </c>
      <c r="M25" s="40">
        <f t="shared" si="10"/>
        <v>0.88235294117647056</v>
      </c>
      <c r="N25" s="40">
        <f t="shared" si="10"/>
        <v>0.94117647058823528</v>
      </c>
      <c r="O25" s="20"/>
      <c r="P25" s="37"/>
      <c r="Q25" s="20"/>
      <c r="R25" s="40">
        <f>R22/(R22+R23)</f>
        <v>1</v>
      </c>
      <c r="S25" s="40">
        <f t="shared" ref="S25:V25" si="11">S22/(S22+S23)</f>
        <v>0.93333333333333335</v>
      </c>
      <c r="T25" s="40">
        <f t="shared" si="11"/>
        <v>1</v>
      </c>
      <c r="U25" s="40">
        <f t="shared" si="11"/>
        <v>1</v>
      </c>
      <c r="V25" s="41">
        <f t="shared" si="11"/>
        <v>0.8571428571428571</v>
      </c>
    </row>
    <row r="26" spans="2:26">
      <c r="B26" s="39"/>
      <c r="C26" s="36"/>
      <c r="D26" s="36"/>
      <c r="E26" s="36"/>
      <c r="F26" s="36"/>
      <c r="G26" s="20"/>
      <c r="H26" s="37"/>
      <c r="I26" s="20"/>
      <c r="J26" s="36"/>
      <c r="K26" s="36"/>
      <c r="L26" s="36"/>
      <c r="M26" s="36"/>
      <c r="N26" s="36"/>
      <c r="O26" s="20"/>
      <c r="P26" s="37"/>
      <c r="Q26" s="20"/>
      <c r="R26" s="36"/>
      <c r="S26" s="36"/>
      <c r="T26" s="36"/>
      <c r="U26" s="36"/>
      <c r="V26" s="38"/>
    </row>
    <row r="27" spans="2:26" ht="15.75" thickBot="1">
      <c r="B27" s="45" t="s">
        <v>275</v>
      </c>
      <c r="C27" s="46">
        <f>(C22+D22+E22+F22)/(C22+D22+E22+F22+C23+D23+E23+F23)</f>
        <v>0.95774647887323938</v>
      </c>
      <c r="D27" s="47"/>
      <c r="E27" s="47"/>
      <c r="F27" s="47"/>
      <c r="G27" s="22"/>
      <c r="H27" s="42"/>
      <c r="I27" s="22"/>
      <c r="J27" s="46">
        <f>(J22+K22+L22+M22+N22)/(J22+K22+L22+M22+N22+J23+K23+L23+M23+N23)</f>
        <v>0.89411764705882357</v>
      </c>
      <c r="K27" s="47"/>
      <c r="L27" s="47"/>
      <c r="M27" s="47"/>
      <c r="N27" s="47"/>
      <c r="O27" s="22"/>
      <c r="P27" s="42"/>
      <c r="Q27" s="22"/>
      <c r="R27" s="46">
        <f>(R22+S22+T22+U22+V22)/(R22+S22+T22+U22+V22+R23+S23+T23+U23+V23)</f>
        <v>0.95945945945945943</v>
      </c>
      <c r="S27" s="47"/>
      <c r="T27" s="47"/>
      <c r="U27" s="47"/>
      <c r="V27" s="48"/>
    </row>
  </sheetData>
  <mergeCells count="4">
    <mergeCell ref="C1:G1"/>
    <mergeCell ref="I1:O1"/>
    <mergeCell ref="R1:W1"/>
    <mergeCell ref="Y1:Z1"/>
  </mergeCells>
  <hyperlinks>
    <hyperlink ref="Z17" r:id="rId1" display="http://funkschule.at/"/>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B1:Y15"/>
  <sheetViews>
    <sheetView workbookViewId="0">
      <pane xSplit="2" ySplit="2" topLeftCell="K9" activePane="bottomRight" state="frozen"/>
      <selection pane="topRight" activeCell="C1" sqref="C1"/>
      <selection pane="bottomLeft" activeCell="A3" sqref="A3"/>
      <selection pane="bottomRight" activeCell="Y7" sqref="Y7"/>
    </sheetView>
  </sheetViews>
  <sheetFormatPr defaultRowHeight="15"/>
  <cols>
    <col min="1" max="1" width="9.28515625" customWidth="1"/>
    <col min="2" max="2" width="14.7109375" customWidth="1"/>
    <col min="3" max="3" width="12.42578125" customWidth="1"/>
    <col min="4" max="4" width="11" customWidth="1"/>
    <col min="5" max="5" width="12.85546875" customWidth="1"/>
    <col min="6" max="6" width="11.85546875" customWidth="1"/>
    <col min="7" max="7" width="14.85546875" customWidth="1"/>
    <col min="8" max="8" width="5" style="14" customWidth="1"/>
    <col min="9" max="9" width="11.140625" customWidth="1"/>
    <col min="10" max="10" width="14.42578125" customWidth="1"/>
    <col min="11" max="11" width="11.7109375" customWidth="1"/>
    <col min="12" max="12" width="12.85546875" customWidth="1"/>
    <col min="13" max="13" width="12.42578125" customWidth="1"/>
    <col min="15" max="15" width="20.42578125" customWidth="1"/>
    <col min="16" max="16" width="4.42578125" style="14" customWidth="1"/>
    <col min="17" max="17" width="12.5703125" customWidth="1"/>
    <col min="18" max="18" width="12.7109375" customWidth="1"/>
    <col min="19" max="19" width="12.5703125" customWidth="1"/>
    <col min="20" max="20" width="15.7109375" customWidth="1"/>
    <col min="22" max="22" width="22.140625" customWidth="1"/>
    <col min="23" max="23" width="4.5703125" style="14" customWidth="1"/>
    <col min="24" max="24" width="21.7109375" customWidth="1"/>
    <col min="25" max="25" width="29.5703125" customWidth="1"/>
  </cols>
  <sheetData>
    <row r="1" spans="2:25" s="8" customFormat="1">
      <c r="C1" s="66" t="s">
        <v>5</v>
      </c>
      <c r="D1" s="66"/>
      <c r="E1" s="66"/>
      <c r="F1" s="66"/>
      <c r="G1" s="66"/>
      <c r="H1" s="12"/>
      <c r="I1" s="67" t="s">
        <v>7</v>
      </c>
      <c r="J1" s="67"/>
      <c r="K1" s="67"/>
      <c r="L1" s="67"/>
      <c r="M1" s="67"/>
      <c r="N1" s="67"/>
      <c r="O1" s="67"/>
      <c r="P1" s="12"/>
      <c r="Q1" s="68" t="s">
        <v>8</v>
      </c>
      <c r="R1" s="68"/>
      <c r="S1" s="68"/>
      <c r="T1" s="68"/>
      <c r="U1" s="68"/>
      <c r="V1" s="68"/>
      <c r="W1" s="12"/>
      <c r="X1" s="69" t="s">
        <v>11</v>
      </c>
      <c r="Y1" s="69"/>
    </row>
    <row r="2" spans="2:25" s="9" customFormat="1" ht="45">
      <c r="B2" s="6" t="s">
        <v>0</v>
      </c>
      <c r="C2" s="2" t="s">
        <v>1</v>
      </c>
      <c r="D2" s="2" t="s">
        <v>2</v>
      </c>
      <c r="E2" s="2" t="s">
        <v>3</v>
      </c>
      <c r="F2" s="2" t="s">
        <v>280</v>
      </c>
      <c r="G2" s="2" t="s">
        <v>4</v>
      </c>
      <c r="H2" s="13"/>
      <c r="I2" s="3" t="s">
        <v>6</v>
      </c>
      <c r="J2" s="3" t="s">
        <v>1</v>
      </c>
      <c r="K2" s="3" t="s">
        <v>2</v>
      </c>
      <c r="L2" s="3" t="s">
        <v>3</v>
      </c>
      <c r="M2" s="3" t="s">
        <v>280</v>
      </c>
      <c r="N2" s="3" t="s">
        <v>15</v>
      </c>
      <c r="O2" s="3" t="s">
        <v>4</v>
      </c>
      <c r="P2" s="13"/>
      <c r="Q2" s="5" t="s">
        <v>1</v>
      </c>
      <c r="R2" s="5" t="s">
        <v>2</v>
      </c>
      <c r="S2" s="5" t="s">
        <v>3</v>
      </c>
      <c r="T2" s="5" t="s">
        <v>280</v>
      </c>
      <c r="U2" s="5" t="s">
        <v>15</v>
      </c>
      <c r="V2" s="5" t="s">
        <v>4</v>
      </c>
      <c r="W2" s="13"/>
      <c r="X2" s="4" t="s">
        <v>9</v>
      </c>
      <c r="Y2" s="4" t="s">
        <v>10</v>
      </c>
    </row>
    <row r="3" spans="2:25" s="8" customFormat="1" ht="135">
      <c r="B3" s="8">
        <v>4</v>
      </c>
      <c r="C3" s="8">
        <v>1</v>
      </c>
      <c r="D3" s="8">
        <v>0</v>
      </c>
      <c r="E3" s="8">
        <v>1</v>
      </c>
      <c r="F3" s="8">
        <v>1</v>
      </c>
      <c r="G3" s="10" t="s">
        <v>45</v>
      </c>
      <c r="H3" s="12"/>
      <c r="I3" s="10" t="s">
        <v>46</v>
      </c>
      <c r="J3" s="8">
        <v>1</v>
      </c>
      <c r="K3" s="8">
        <v>0</v>
      </c>
      <c r="L3" s="8">
        <v>1</v>
      </c>
      <c r="M3" s="8">
        <v>1</v>
      </c>
      <c r="N3" s="8">
        <v>1</v>
      </c>
      <c r="O3" s="10" t="s">
        <v>47</v>
      </c>
      <c r="P3" s="12"/>
      <c r="Q3" s="8">
        <v>1</v>
      </c>
      <c r="R3" s="8">
        <v>1</v>
      </c>
      <c r="S3" s="8">
        <v>1</v>
      </c>
      <c r="T3" s="8">
        <v>1</v>
      </c>
      <c r="U3" s="8">
        <v>1</v>
      </c>
      <c r="V3" s="10"/>
      <c r="W3" s="12"/>
      <c r="X3" s="10"/>
      <c r="Y3" s="8" t="s">
        <v>48</v>
      </c>
    </row>
    <row r="4" spans="2:25" s="8" customFormat="1" ht="120">
      <c r="B4" s="8">
        <v>4</v>
      </c>
      <c r="C4" s="8">
        <v>1</v>
      </c>
      <c r="D4" s="8">
        <v>0</v>
      </c>
      <c r="E4" s="8">
        <v>0</v>
      </c>
      <c r="F4" s="8">
        <v>1</v>
      </c>
      <c r="G4" s="10" t="s">
        <v>78</v>
      </c>
      <c r="H4" s="12"/>
      <c r="I4" s="10" t="s">
        <v>79</v>
      </c>
      <c r="J4" s="8">
        <v>1</v>
      </c>
      <c r="K4" s="8">
        <v>1</v>
      </c>
      <c r="L4" s="8">
        <v>1</v>
      </c>
      <c r="M4" s="8">
        <v>1</v>
      </c>
      <c r="N4" s="8">
        <v>1</v>
      </c>
      <c r="O4" s="10"/>
      <c r="P4" s="12"/>
      <c r="Q4" s="8">
        <v>1</v>
      </c>
      <c r="R4" s="8">
        <v>1</v>
      </c>
      <c r="S4" s="8">
        <v>1</v>
      </c>
      <c r="T4" s="8">
        <v>1</v>
      </c>
      <c r="U4" s="8">
        <v>1</v>
      </c>
      <c r="V4" s="10" t="s">
        <v>80</v>
      </c>
      <c r="W4" s="12"/>
      <c r="X4" s="10"/>
      <c r="Y4" s="11" t="s">
        <v>81</v>
      </c>
    </row>
    <row r="5" spans="2:25" s="8" customFormat="1" ht="90">
      <c r="B5" s="8">
        <v>4</v>
      </c>
      <c r="C5" s="8">
        <v>1</v>
      </c>
      <c r="D5" s="8">
        <v>1</v>
      </c>
      <c r="E5" s="8">
        <v>1</v>
      </c>
      <c r="F5" s="8" t="s">
        <v>31</v>
      </c>
      <c r="G5" s="10"/>
      <c r="H5" s="12"/>
      <c r="J5" s="8">
        <v>1</v>
      </c>
      <c r="K5" s="8">
        <v>1</v>
      </c>
      <c r="L5" s="8">
        <v>1</v>
      </c>
      <c r="M5" s="8">
        <v>1</v>
      </c>
      <c r="N5" s="8">
        <v>1</v>
      </c>
      <c r="O5" s="10"/>
      <c r="P5" s="12"/>
      <c r="Q5" s="8">
        <v>1</v>
      </c>
      <c r="R5" s="8">
        <v>1</v>
      </c>
      <c r="S5" s="8">
        <v>1</v>
      </c>
      <c r="T5" s="8">
        <v>1</v>
      </c>
      <c r="U5" s="8">
        <v>1</v>
      </c>
      <c r="V5" s="10"/>
      <c r="W5" s="12"/>
      <c r="X5" s="10" t="s">
        <v>121</v>
      </c>
      <c r="Y5" s="10" t="s">
        <v>122</v>
      </c>
    </row>
    <row r="6" spans="2:25" s="8" customFormat="1" ht="105">
      <c r="B6" s="8">
        <v>4</v>
      </c>
      <c r="C6" s="8">
        <v>1</v>
      </c>
      <c r="D6" s="8">
        <v>1</v>
      </c>
      <c r="E6" s="8">
        <v>1</v>
      </c>
      <c r="F6" s="8">
        <v>1</v>
      </c>
      <c r="G6" s="10"/>
      <c r="H6" s="12"/>
      <c r="I6" s="8" t="s">
        <v>13</v>
      </c>
      <c r="J6" s="8">
        <v>0</v>
      </c>
      <c r="K6" s="8">
        <v>1</v>
      </c>
      <c r="L6" s="8">
        <v>1</v>
      </c>
      <c r="M6" s="8">
        <v>1</v>
      </c>
      <c r="N6" s="8">
        <v>1</v>
      </c>
      <c r="O6" s="10" t="s">
        <v>184</v>
      </c>
      <c r="P6" s="12"/>
      <c r="Q6" s="8">
        <v>1</v>
      </c>
      <c r="R6" s="8">
        <v>1</v>
      </c>
      <c r="S6" s="8">
        <v>1</v>
      </c>
      <c r="T6" s="8">
        <v>1</v>
      </c>
      <c r="U6" s="8">
        <v>1</v>
      </c>
      <c r="V6" s="10" t="s">
        <v>185</v>
      </c>
      <c r="W6" s="12"/>
      <c r="X6" s="10"/>
      <c r="Y6" s="10" t="s">
        <v>186</v>
      </c>
    </row>
    <row r="7" spans="2:25" s="8" customFormat="1" ht="409.5">
      <c r="B7" s="8">
        <v>4</v>
      </c>
      <c r="C7" s="8">
        <v>1</v>
      </c>
      <c r="D7" s="8">
        <v>1</v>
      </c>
      <c r="E7" s="8">
        <v>1</v>
      </c>
      <c r="F7" s="8">
        <v>1</v>
      </c>
      <c r="G7" s="10"/>
      <c r="H7" s="12"/>
      <c r="J7" s="8">
        <v>0</v>
      </c>
      <c r="K7" s="8">
        <v>0</v>
      </c>
      <c r="L7" s="8">
        <v>1</v>
      </c>
      <c r="M7" s="8">
        <v>0</v>
      </c>
      <c r="N7" s="8">
        <v>1</v>
      </c>
      <c r="O7" s="10" t="s">
        <v>211</v>
      </c>
      <c r="P7" s="12"/>
      <c r="Q7" s="8" t="s">
        <v>31</v>
      </c>
      <c r="R7" s="8" t="s">
        <v>31</v>
      </c>
      <c r="S7" s="8" t="s">
        <v>31</v>
      </c>
      <c r="T7" s="8" t="s">
        <v>31</v>
      </c>
      <c r="U7" s="8" t="s">
        <v>31</v>
      </c>
      <c r="V7" s="10" t="s">
        <v>213</v>
      </c>
      <c r="W7" s="12"/>
      <c r="X7" s="10" t="s">
        <v>211</v>
      </c>
      <c r="Y7" s="10" t="s">
        <v>212</v>
      </c>
    </row>
    <row r="8" spans="2:25" s="8" customFormat="1" ht="57">
      <c r="B8" s="8">
        <v>4</v>
      </c>
      <c r="C8" s="8">
        <v>1</v>
      </c>
      <c r="D8" s="8">
        <v>1</v>
      </c>
      <c r="E8" s="8">
        <v>1</v>
      </c>
      <c r="F8" s="8">
        <v>1</v>
      </c>
      <c r="G8" s="10">
        <v>1</v>
      </c>
      <c r="H8" s="12"/>
      <c r="J8" s="8">
        <v>1</v>
      </c>
      <c r="K8" s="8">
        <v>1</v>
      </c>
      <c r="L8" s="8">
        <v>1</v>
      </c>
      <c r="M8" s="8">
        <v>1</v>
      </c>
      <c r="N8" s="8">
        <v>1</v>
      </c>
      <c r="O8" s="10"/>
      <c r="P8" s="12"/>
      <c r="Q8" s="8">
        <v>1</v>
      </c>
      <c r="R8" s="8">
        <v>1</v>
      </c>
      <c r="S8" s="8">
        <v>1</v>
      </c>
      <c r="T8" s="8">
        <v>1</v>
      </c>
      <c r="U8" s="8">
        <v>1</v>
      </c>
      <c r="V8" s="11" t="s">
        <v>240</v>
      </c>
      <c r="W8" s="12"/>
      <c r="X8" s="10"/>
      <c r="Y8" s="10" t="s">
        <v>241</v>
      </c>
    </row>
    <row r="9" spans="2:25" ht="15.75" thickBot="1"/>
    <row r="10" spans="2:25">
      <c r="B10" s="30" t="s">
        <v>276</v>
      </c>
      <c r="C10" s="31">
        <f>COUNTIF(C3:C8,1)</f>
        <v>6</v>
      </c>
      <c r="D10" s="31">
        <f t="shared" ref="D10:F10" si="0">COUNTIF(D3:D8,1)</f>
        <v>4</v>
      </c>
      <c r="E10" s="31">
        <f t="shared" si="0"/>
        <v>5</v>
      </c>
      <c r="F10" s="31">
        <f t="shared" si="0"/>
        <v>5</v>
      </c>
      <c r="G10" s="18"/>
      <c r="H10" s="32"/>
      <c r="I10" s="44"/>
      <c r="J10" s="31">
        <f>COUNTIF(J3:J8,1)</f>
        <v>4</v>
      </c>
      <c r="K10" s="31">
        <f>COUNTIF(K3:K8,1)</f>
        <v>4</v>
      </c>
      <c r="L10" s="31">
        <f t="shared" ref="L10:N10" si="1">COUNTIF(L3:L8,1)</f>
        <v>6</v>
      </c>
      <c r="M10" s="31">
        <f t="shared" si="1"/>
        <v>5</v>
      </c>
      <c r="N10" s="31">
        <f t="shared" si="1"/>
        <v>6</v>
      </c>
      <c r="O10" s="18"/>
      <c r="P10" s="59"/>
      <c r="Q10" s="31">
        <f>COUNTIF(Q3:Q8,1)</f>
        <v>5</v>
      </c>
      <c r="R10" s="31">
        <f>COUNTIF(R3:R8,1)</f>
        <v>5</v>
      </c>
      <c r="S10" s="31">
        <f t="shared" ref="S10:U10" si="2">COUNTIF(S3:S8,1)</f>
        <v>5</v>
      </c>
      <c r="T10" s="31">
        <f t="shared" si="2"/>
        <v>5</v>
      </c>
      <c r="U10" s="19">
        <f t="shared" si="2"/>
        <v>5</v>
      </c>
    </row>
    <row r="11" spans="2:25">
      <c r="B11" s="35" t="s">
        <v>277</v>
      </c>
      <c r="C11" s="36">
        <f>COUNTIF(C3:C8,0)</f>
        <v>0</v>
      </c>
      <c r="D11" s="36">
        <f t="shared" ref="D11:F11" si="3">COUNTIF(D3:D8,0)</f>
        <v>2</v>
      </c>
      <c r="E11" s="36">
        <f t="shared" si="3"/>
        <v>1</v>
      </c>
      <c r="F11" s="36">
        <f t="shared" si="3"/>
        <v>0</v>
      </c>
      <c r="G11" s="20"/>
      <c r="H11" s="37"/>
      <c r="I11" s="27"/>
      <c r="J11" s="36">
        <f>COUNTIF(J3:J8,0)</f>
        <v>2</v>
      </c>
      <c r="K11" s="36">
        <f>COUNTIF(K3:K8,0)</f>
        <v>2</v>
      </c>
      <c r="L11" s="36">
        <f t="shared" ref="L11:N11" si="4">COUNTIF(L3:L8,0)</f>
        <v>0</v>
      </c>
      <c r="M11" s="36">
        <f t="shared" si="4"/>
        <v>1</v>
      </c>
      <c r="N11" s="36">
        <f t="shared" si="4"/>
        <v>0</v>
      </c>
      <c r="O11" s="20"/>
      <c r="P11" s="60"/>
      <c r="Q11" s="36">
        <f>COUNTIF(Q3:Q8,0)</f>
        <v>0</v>
      </c>
      <c r="R11" s="36">
        <f>COUNTIF(R3:R8,0)</f>
        <v>0</v>
      </c>
      <c r="S11" s="36">
        <f t="shared" ref="S11:U11" si="5">COUNTIF(S3:S8,0)</f>
        <v>0</v>
      </c>
      <c r="T11" s="36">
        <f t="shared" si="5"/>
        <v>0</v>
      </c>
      <c r="U11" s="21">
        <f t="shared" si="5"/>
        <v>0</v>
      </c>
    </row>
    <row r="12" spans="2:25">
      <c r="B12" s="39" t="s">
        <v>274</v>
      </c>
      <c r="C12" s="36">
        <f>COUNTIF(C3:C8,"=-")</f>
        <v>0</v>
      </c>
      <c r="D12" s="36">
        <f t="shared" ref="D12:F12" si="6">COUNTIF(D3:D8,"=-")</f>
        <v>0</v>
      </c>
      <c r="E12" s="36">
        <f t="shared" si="6"/>
        <v>0</v>
      </c>
      <c r="F12" s="36">
        <f t="shared" si="6"/>
        <v>1</v>
      </c>
      <c r="G12" s="20"/>
      <c r="H12" s="37"/>
      <c r="I12" s="20"/>
      <c r="J12" s="36">
        <f>COUNTIF(J3:J8,"=-")</f>
        <v>0</v>
      </c>
      <c r="K12" s="36">
        <f>COUNTIF(K3:K8,"=-")</f>
        <v>0</v>
      </c>
      <c r="L12" s="36">
        <f t="shared" ref="L12:N12" si="7">COUNTIF(L3:L8,"=-")</f>
        <v>0</v>
      </c>
      <c r="M12" s="36">
        <f t="shared" si="7"/>
        <v>0</v>
      </c>
      <c r="N12" s="36">
        <f t="shared" si="7"/>
        <v>0</v>
      </c>
      <c r="O12" s="20"/>
      <c r="P12" s="37"/>
      <c r="Q12" s="36">
        <f>COUNTIF(Q3:Q8,"=-")</f>
        <v>1</v>
      </c>
      <c r="R12" s="36">
        <f>COUNTIF(R3:R8,"=-")</f>
        <v>1</v>
      </c>
      <c r="S12" s="36">
        <f t="shared" ref="S12:U12" si="8">COUNTIF(S3:S8,"=-")</f>
        <v>1</v>
      </c>
      <c r="T12" s="36">
        <f t="shared" si="8"/>
        <v>1</v>
      </c>
      <c r="U12" s="21">
        <f t="shared" si="8"/>
        <v>1</v>
      </c>
    </row>
    <row r="13" spans="2:25">
      <c r="B13" s="39" t="s">
        <v>278</v>
      </c>
      <c r="C13" s="40">
        <f>C10/(C10+C11)</f>
        <v>1</v>
      </c>
      <c r="D13" s="40">
        <f t="shared" ref="D13:F13" si="9">D10/(D10+D11)</f>
        <v>0.66666666666666663</v>
      </c>
      <c r="E13" s="40">
        <f t="shared" si="9"/>
        <v>0.83333333333333337</v>
      </c>
      <c r="F13" s="40">
        <f t="shared" si="9"/>
        <v>1</v>
      </c>
      <c r="G13" s="20"/>
      <c r="H13" s="37"/>
      <c r="I13" s="20"/>
      <c r="J13" s="40">
        <f>J10/(J10+J11)</f>
        <v>0.66666666666666663</v>
      </c>
      <c r="K13" s="40">
        <f>K10/(K10+K11)</f>
        <v>0.66666666666666663</v>
      </c>
      <c r="L13" s="40">
        <f t="shared" ref="L13:N13" si="10">L10/(L10+L11)</f>
        <v>1</v>
      </c>
      <c r="M13" s="40">
        <f t="shared" si="10"/>
        <v>0.83333333333333337</v>
      </c>
      <c r="N13" s="40">
        <f t="shared" si="10"/>
        <v>1</v>
      </c>
      <c r="O13" s="20"/>
      <c r="P13" s="37"/>
      <c r="Q13" s="40">
        <f>Q10/(Q10+Q11)</f>
        <v>1</v>
      </c>
      <c r="R13" s="40">
        <f>R10/(R10+R11)</f>
        <v>1</v>
      </c>
      <c r="S13" s="40">
        <f t="shared" ref="S13:U13" si="11">S10/(S10+S11)</f>
        <v>1</v>
      </c>
      <c r="T13" s="40">
        <f t="shared" si="11"/>
        <v>1</v>
      </c>
      <c r="U13" s="49">
        <f t="shared" si="11"/>
        <v>1</v>
      </c>
    </row>
    <row r="14" spans="2:25">
      <c r="B14" s="39"/>
      <c r="C14" s="36"/>
      <c r="D14" s="36"/>
      <c r="E14" s="36"/>
      <c r="F14" s="36"/>
      <c r="G14" s="20"/>
      <c r="H14" s="37"/>
      <c r="I14" s="20"/>
      <c r="J14" s="36"/>
      <c r="K14" s="36"/>
      <c r="L14" s="36"/>
      <c r="M14" s="36"/>
      <c r="N14" s="36"/>
      <c r="O14" s="20"/>
      <c r="P14" s="37"/>
      <c r="Q14" s="36"/>
      <c r="R14" s="36"/>
      <c r="S14" s="36"/>
      <c r="T14" s="36"/>
      <c r="U14" s="21"/>
    </row>
    <row r="15" spans="2:25" ht="15.75" thickBot="1">
      <c r="B15" s="45" t="s">
        <v>275</v>
      </c>
      <c r="C15" s="46">
        <f>(C10+D10+E10+F10)/(C10+D10+E10+F10+C11+D11+E11+F11)</f>
        <v>0.86956521739130432</v>
      </c>
      <c r="D15" s="47"/>
      <c r="E15" s="47"/>
      <c r="F15" s="47"/>
      <c r="G15" s="22"/>
      <c r="H15" s="42"/>
      <c r="I15" s="22"/>
      <c r="J15" s="46">
        <f>(J10+K10+L10+M10+N10)/(J10+K10+L10+M10+N10+J11+K11+L11+M11+N11)</f>
        <v>0.83333333333333337</v>
      </c>
      <c r="K15" s="47"/>
      <c r="L15" s="47"/>
      <c r="M15" s="47"/>
      <c r="N15" s="47"/>
      <c r="O15" s="22"/>
      <c r="P15" s="42"/>
      <c r="Q15" s="46">
        <f>(Q10+R10+S10+T10+U10)/(Q10+R10+S10+T10+U10+Q11+R11+S11+T11+U11)</f>
        <v>1</v>
      </c>
      <c r="R15" s="47"/>
      <c r="S15" s="47"/>
      <c r="T15" s="47"/>
      <c r="U15" s="43"/>
    </row>
  </sheetData>
  <mergeCells count="4">
    <mergeCell ref="C1:G1"/>
    <mergeCell ref="I1:O1"/>
    <mergeCell ref="Q1:V1"/>
    <mergeCell ref="X1:Y1"/>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1:Z15"/>
  <sheetViews>
    <sheetView topLeftCell="V1" workbookViewId="0">
      <pane ySplit="2" topLeftCell="A7" activePane="bottomLeft" state="frozen"/>
      <selection activeCell="B1" sqref="B1"/>
      <selection pane="bottomLeft" activeCell="Z7" sqref="Z7"/>
    </sheetView>
  </sheetViews>
  <sheetFormatPr defaultRowHeight="15"/>
  <cols>
    <col min="1" max="1" width="8.42578125" customWidth="1"/>
    <col min="2" max="2" width="16.5703125" customWidth="1"/>
    <col min="3" max="3" width="11.7109375" customWidth="1"/>
    <col min="4" max="4" width="13.85546875" customWidth="1"/>
    <col min="5" max="5" width="13.42578125" customWidth="1"/>
    <col min="6" max="6" width="9.85546875" customWidth="1"/>
    <col min="7" max="7" width="19.28515625" customWidth="1"/>
    <col min="8" max="8" width="4.28515625" style="14" customWidth="1"/>
    <col min="9" max="9" width="12" customWidth="1"/>
    <col min="10" max="10" width="12.85546875" customWidth="1"/>
    <col min="11" max="11" width="12" customWidth="1"/>
    <col min="12" max="12" width="10.5703125" customWidth="1"/>
    <col min="13" max="13" width="12.42578125" customWidth="1"/>
    <col min="15" max="15" width="22.85546875" customWidth="1"/>
    <col min="16" max="16" width="3.7109375" style="14" customWidth="1"/>
    <col min="17" max="17" width="12.7109375" customWidth="1"/>
    <col min="18" max="18" width="11.140625" customWidth="1"/>
    <col min="19" max="19" width="11.28515625" customWidth="1"/>
    <col min="20" max="20" width="11.5703125" customWidth="1"/>
    <col min="21" max="21" width="11.7109375" customWidth="1"/>
    <col min="22" max="22" width="10.42578125" customWidth="1"/>
    <col min="23" max="23" width="15.42578125" customWidth="1"/>
    <col min="25" max="25" width="16.5703125" customWidth="1"/>
    <col min="26" max="26" width="15.5703125" customWidth="1"/>
  </cols>
  <sheetData>
    <row r="1" spans="2:26" s="8" customFormat="1">
      <c r="C1" s="66" t="s">
        <v>5</v>
      </c>
      <c r="D1" s="66"/>
      <c r="E1" s="66"/>
      <c r="F1" s="66"/>
      <c r="G1" s="66"/>
      <c r="H1" s="12"/>
      <c r="I1" s="67" t="s">
        <v>7</v>
      </c>
      <c r="J1" s="67"/>
      <c r="K1" s="67"/>
      <c r="L1" s="67"/>
      <c r="M1" s="67"/>
      <c r="N1" s="67"/>
      <c r="O1" s="67"/>
      <c r="P1" s="12"/>
      <c r="R1" s="68" t="s">
        <v>8</v>
      </c>
      <c r="S1" s="68"/>
      <c r="T1" s="68"/>
      <c r="U1" s="68"/>
      <c r="V1" s="68"/>
      <c r="W1" s="68"/>
      <c r="Y1" s="69" t="s">
        <v>11</v>
      </c>
      <c r="Z1" s="69"/>
    </row>
    <row r="2" spans="2:26" s="9" customFormat="1" ht="45">
      <c r="B2" s="6" t="s">
        <v>0</v>
      </c>
      <c r="C2" s="2" t="s">
        <v>1</v>
      </c>
      <c r="D2" s="2" t="s">
        <v>2</v>
      </c>
      <c r="E2" s="2" t="s">
        <v>3</v>
      </c>
      <c r="F2" s="2" t="s">
        <v>280</v>
      </c>
      <c r="G2" s="2" t="s">
        <v>4</v>
      </c>
      <c r="H2" s="13"/>
      <c r="I2" s="3" t="s">
        <v>6</v>
      </c>
      <c r="J2" s="3" t="s">
        <v>1</v>
      </c>
      <c r="K2" s="3" t="s">
        <v>2</v>
      </c>
      <c r="L2" s="3" t="s">
        <v>3</v>
      </c>
      <c r="M2" s="3" t="s">
        <v>280</v>
      </c>
      <c r="N2" s="3" t="s">
        <v>15</v>
      </c>
      <c r="O2" s="3" t="s">
        <v>4</v>
      </c>
      <c r="P2" s="13"/>
      <c r="R2" s="5" t="s">
        <v>1</v>
      </c>
      <c r="S2" s="5" t="s">
        <v>2</v>
      </c>
      <c r="T2" s="5" t="s">
        <v>3</v>
      </c>
      <c r="U2" s="5" t="s">
        <v>280</v>
      </c>
      <c r="V2" s="5" t="s">
        <v>15</v>
      </c>
      <c r="W2" s="5" t="s">
        <v>4</v>
      </c>
      <c r="Y2" s="4" t="s">
        <v>9</v>
      </c>
      <c r="Z2" s="4" t="s">
        <v>10</v>
      </c>
    </row>
    <row r="3" spans="2:26" s="8" customFormat="1" ht="270">
      <c r="B3" s="8">
        <v>5</v>
      </c>
      <c r="C3" s="8">
        <v>1</v>
      </c>
      <c r="D3" s="8">
        <v>1</v>
      </c>
      <c r="E3" s="8">
        <v>1</v>
      </c>
      <c r="F3" s="8">
        <v>0</v>
      </c>
      <c r="G3" s="11" t="s">
        <v>35</v>
      </c>
      <c r="H3" s="12"/>
      <c r="J3" s="8" t="s">
        <v>31</v>
      </c>
      <c r="K3" s="8" t="s">
        <v>31</v>
      </c>
      <c r="L3" s="8" t="s">
        <v>31</v>
      </c>
      <c r="M3" s="8" t="s">
        <v>31</v>
      </c>
      <c r="N3" s="8" t="s">
        <v>31</v>
      </c>
      <c r="O3" s="10"/>
      <c r="P3" s="12"/>
      <c r="R3" s="8">
        <v>1</v>
      </c>
      <c r="S3" s="8">
        <v>1</v>
      </c>
      <c r="T3" s="8">
        <v>1</v>
      </c>
      <c r="U3" s="8">
        <v>1</v>
      </c>
      <c r="V3" s="8">
        <v>1</v>
      </c>
      <c r="W3" s="10"/>
      <c r="Y3" s="10" t="s">
        <v>36</v>
      </c>
      <c r="Z3" s="10" t="s">
        <v>37</v>
      </c>
    </row>
    <row r="4" spans="2:26" s="8" customFormat="1" ht="120">
      <c r="B4" s="8">
        <v>5</v>
      </c>
      <c r="C4" s="8" t="s">
        <v>31</v>
      </c>
      <c r="D4" s="8">
        <v>1</v>
      </c>
      <c r="E4" s="8">
        <v>1</v>
      </c>
      <c r="F4" s="8">
        <v>1</v>
      </c>
      <c r="G4" s="10"/>
      <c r="H4" s="12"/>
      <c r="J4" s="8">
        <v>0</v>
      </c>
      <c r="K4" s="8">
        <v>0</v>
      </c>
      <c r="L4" s="8" t="s">
        <v>31</v>
      </c>
      <c r="M4" s="8">
        <v>0</v>
      </c>
      <c r="N4" s="8">
        <v>0</v>
      </c>
      <c r="O4" s="10"/>
      <c r="P4" s="12"/>
      <c r="R4" s="8">
        <v>1</v>
      </c>
      <c r="S4" s="8">
        <v>1</v>
      </c>
      <c r="T4" s="8">
        <v>1</v>
      </c>
      <c r="U4" s="8">
        <v>1</v>
      </c>
      <c r="V4" s="8">
        <v>1</v>
      </c>
      <c r="W4" s="10"/>
      <c r="Y4" s="10" t="s">
        <v>119</v>
      </c>
      <c r="Z4" s="10" t="s">
        <v>120</v>
      </c>
    </row>
    <row r="5" spans="2:26" s="8" customFormat="1" ht="255">
      <c r="B5" s="8">
        <v>5</v>
      </c>
      <c r="C5" s="8">
        <v>1</v>
      </c>
      <c r="D5" s="8">
        <v>1</v>
      </c>
      <c r="E5" s="8">
        <v>1</v>
      </c>
      <c r="F5" s="8">
        <v>1</v>
      </c>
      <c r="G5" s="11" t="s">
        <v>192</v>
      </c>
      <c r="H5" s="12"/>
      <c r="J5" s="8" t="s">
        <v>31</v>
      </c>
      <c r="K5" s="8" t="s">
        <v>31</v>
      </c>
      <c r="L5" s="8" t="s">
        <v>31</v>
      </c>
      <c r="M5" s="8" t="s">
        <v>31</v>
      </c>
      <c r="N5" s="8" t="s">
        <v>31</v>
      </c>
      <c r="O5" s="10"/>
      <c r="P5" s="12"/>
      <c r="R5" s="8">
        <v>1</v>
      </c>
      <c r="S5" s="8">
        <v>1</v>
      </c>
      <c r="T5" s="8">
        <v>1</v>
      </c>
      <c r="U5" s="8">
        <v>1</v>
      </c>
      <c r="V5" s="8">
        <v>1</v>
      </c>
      <c r="W5" s="10"/>
      <c r="Y5" s="10" t="s">
        <v>193</v>
      </c>
      <c r="Z5" s="10" t="s">
        <v>194</v>
      </c>
    </row>
    <row r="6" spans="2:26" s="8" customFormat="1" ht="45">
      <c r="B6" s="8">
        <v>5</v>
      </c>
      <c r="C6" s="8">
        <v>1</v>
      </c>
      <c r="D6" s="8">
        <v>1</v>
      </c>
      <c r="E6" s="8">
        <v>1</v>
      </c>
      <c r="F6" s="8">
        <v>1</v>
      </c>
      <c r="G6" s="10"/>
      <c r="H6" s="12"/>
      <c r="J6" s="8">
        <v>1</v>
      </c>
      <c r="K6" s="8">
        <v>1</v>
      </c>
      <c r="L6" s="8">
        <v>1</v>
      </c>
      <c r="M6" s="8">
        <v>1</v>
      </c>
      <c r="N6" s="8">
        <v>1</v>
      </c>
      <c r="O6" s="10"/>
      <c r="P6" s="12"/>
      <c r="R6" s="8">
        <v>1</v>
      </c>
      <c r="S6" s="8">
        <v>1</v>
      </c>
      <c r="T6" s="8">
        <v>1</v>
      </c>
      <c r="U6" s="8">
        <v>1</v>
      </c>
      <c r="V6" s="8">
        <v>1</v>
      </c>
      <c r="W6" s="10"/>
      <c r="Y6" s="10"/>
      <c r="Z6" s="10" t="s">
        <v>208</v>
      </c>
    </row>
    <row r="7" spans="2:26" s="8" customFormat="1" ht="180">
      <c r="B7" s="8">
        <v>5</v>
      </c>
      <c r="C7" s="8">
        <v>1</v>
      </c>
      <c r="D7" s="8">
        <v>1</v>
      </c>
      <c r="E7" s="8">
        <v>1</v>
      </c>
      <c r="F7" s="8">
        <v>1</v>
      </c>
      <c r="G7" s="11" t="s">
        <v>218</v>
      </c>
      <c r="H7" s="12"/>
      <c r="I7" s="10" t="s">
        <v>214</v>
      </c>
      <c r="J7" s="8" t="s">
        <v>31</v>
      </c>
      <c r="K7" s="8" t="s">
        <v>31</v>
      </c>
      <c r="L7" s="8" t="s">
        <v>31</v>
      </c>
      <c r="M7" s="8" t="s">
        <v>31</v>
      </c>
      <c r="N7" s="8" t="s">
        <v>31</v>
      </c>
      <c r="O7" s="10" t="s">
        <v>219</v>
      </c>
      <c r="P7" s="12"/>
      <c r="R7" s="8">
        <v>1</v>
      </c>
      <c r="S7" s="8">
        <v>1</v>
      </c>
      <c r="T7" s="8">
        <v>1</v>
      </c>
      <c r="U7" s="8">
        <v>1</v>
      </c>
      <c r="V7" s="8">
        <v>1</v>
      </c>
      <c r="W7" s="10" t="s">
        <v>220</v>
      </c>
      <c r="Y7" s="10" t="s">
        <v>221</v>
      </c>
      <c r="Z7" s="10" t="s">
        <v>222</v>
      </c>
    </row>
    <row r="8" spans="2:26" ht="15.75" thickBot="1"/>
    <row r="9" spans="2:26">
      <c r="B9" s="30" t="s">
        <v>276</v>
      </c>
      <c r="C9" s="31">
        <f>COUNTIF(C3:C7,1)</f>
        <v>4</v>
      </c>
      <c r="D9" s="31">
        <f>COUNTIF(D3:D7,1)</f>
        <v>5</v>
      </c>
      <c r="E9" s="31">
        <f>COUNTIF(E3:E7,1)</f>
        <v>5</v>
      </c>
      <c r="F9" s="31">
        <f>COUNTIF(F3:F7,1)</f>
        <v>4</v>
      </c>
      <c r="G9" s="18"/>
      <c r="H9" s="32"/>
      <c r="I9" s="44"/>
      <c r="J9" s="31">
        <f>COUNTIF(J3:J7,1)</f>
        <v>1</v>
      </c>
      <c r="K9" s="31">
        <f>COUNTIF(K3:K7,1)</f>
        <v>1</v>
      </c>
      <c r="L9" s="31">
        <f>COUNTIF(L3:L7,1)</f>
        <v>1</v>
      </c>
      <c r="M9" s="31">
        <f>COUNTIF(M3:M7,1)</f>
        <v>1</v>
      </c>
      <c r="N9" s="31">
        <f>COUNTIF(N3:N7,1)</f>
        <v>1</v>
      </c>
      <c r="O9" s="18"/>
      <c r="P9" s="32"/>
      <c r="Q9" s="44"/>
      <c r="R9" s="31">
        <f>COUNTIF(R3:R7,1)</f>
        <v>5</v>
      </c>
      <c r="S9" s="31">
        <f>COUNTIF(S3:S7,1)</f>
        <v>5</v>
      </c>
      <c r="T9" s="31">
        <f>COUNTIF(T3:T7,1)</f>
        <v>5</v>
      </c>
      <c r="U9" s="31">
        <f>COUNTIF(U3:U7,1)</f>
        <v>5</v>
      </c>
      <c r="V9" s="34">
        <f>COUNTIF(V3:V7,1)</f>
        <v>5</v>
      </c>
    </row>
    <row r="10" spans="2:26">
      <c r="B10" s="35" t="s">
        <v>277</v>
      </c>
      <c r="C10" s="36">
        <f>COUNTIF(C3:C7,0)</f>
        <v>0</v>
      </c>
      <c r="D10" s="36">
        <f>COUNTIF(D3:D7,0)</f>
        <v>0</v>
      </c>
      <c r="E10" s="36">
        <f>COUNTIF(E3:E7,0)</f>
        <v>0</v>
      </c>
      <c r="F10" s="36">
        <f>COUNTIF(F3:F7,0)</f>
        <v>1</v>
      </c>
      <c r="G10" s="20"/>
      <c r="H10" s="37"/>
      <c r="I10" s="27"/>
      <c r="J10" s="36">
        <f>COUNTIF(J3:J7,0)</f>
        <v>1</v>
      </c>
      <c r="K10" s="36">
        <f>COUNTIF(K3:K7,0)</f>
        <v>1</v>
      </c>
      <c r="L10" s="36">
        <f>COUNTIF(L3:L7,0)</f>
        <v>0</v>
      </c>
      <c r="M10" s="36">
        <f>COUNTIF(M3:M7,0)</f>
        <v>1</v>
      </c>
      <c r="N10" s="36">
        <f>COUNTIF(N3:N7,0)</f>
        <v>1</v>
      </c>
      <c r="O10" s="20"/>
      <c r="P10" s="37"/>
      <c r="Q10" s="27"/>
      <c r="R10" s="36">
        <f>COUNTIF(R3:R7,0)</f>
        <v>0</v>
      </c>
      <c r="S10" s="36">
        <f>COUNTIF(S3:S7,0)</f>
        <v>0</v>
      </c>
      <c r="T10" s="36">
        <f>COUNTIF(T3:T7,0)</f>
        <v>0</v>
      </c>
      <c r="U10" s="36">
        <f>COUNTIF(U3:U7,0)</f>
        <v>0</v>
      </c>
      <c r="V10" s="38">
        <f>COUNTIF(V3:V7,0)</f>
        <v>0</v>
      </c>
    </row>
    <row r="11" spans="2:26">
      <c r="B11" s="39" t="s">
        <v>274</v>
      </c>
      <c r="C11" s="36">
        <f>COUNTIF(C3:C7,"=-")</f>
        <v>1</v>
      </c>
      <c r="D11" s="36">
        <f>COUNTIF(D3:D7,"=-")</f>
        <v>0</v>
      </c>
      <c r="E11" s="36">
        <f>COUNTIF(E3:E7,"=-")</f>
        <v>0</v>
      </c>
      <c r="F11" s="36">
        <f>COUNTIF(F3:F7,"=-")</f>
        <v>0</v>
      </c>
      <c r="G11" s="20"/>
      <c r="H11" s="37"/>
      <c r="I11" s="20"/>
      <c r="J11" s="36">
        <f>COUNTIF(J3:J7,"=-")</f>
        <v>3</v>
      </c>
      <c r="K11" s="36">
        <f>COUNTIF(K3:K7,"=-")</f>
        <v>3</v>
      </c>
      <c r="L11" s="36">
        <f>COUNTIF(L3:L7,"=-")</f>
        <v>4</v>
      </c>
      <c r="M11" s="36">
        <f>COUNTIF(M3:M7,"=-")</f>
        <v>3</v>
      </c>
      <c r="N11" s="36">
        <f>COUNTIF(N3:N7,"=-")</f>
        <v>3</v>
      </c>
      <c r="O11" s="20"/>
      <c r="P11" s="37"/>
      <c r="Q11" s="20"/>
      <c r="R11" s="36">
        <f>COUNTIF(R3:R7,"=-")</f>
        <v>0</v>
      </c>
      <c r="S11" s="36">
        <f>COUNTIF(S3:S7,"=-")</f>
        <v>0</v>
      </c>
      <c r="T11" s="36">
        <f>COUNTIF(T3:T7,"=-")</f>
        <v>0</v>
      </c>
      <c r="U11" s="36">
        <f>COUNTIF(U3:U7,"=-")</f>
        <v>0</v>
      </c>
      <c r="V11" s="38">
        <f>COUNTIF(V3:V7,"=-")</f>
        <v>0</v>
      </c>
    </row>
    <row r="12" spans="2:26">
      <c r="B12" s="39" t="s">
        <v>278</v>
      </c>
      <c r="C12" s="40">
        <f>C9/(C9+C10)</f>
        <v>1</v>
      </c>
      <c r="D12" s="40">
        <f>D9/(D9+D10)</f>
        <v>1</v>
      </c>
      <c r="E12" s="40">
        <f>E9/(E9+E10)</f>
        <v>1</v>
      </c>
      <c r="F12" s="40">
        <f>F9/(F9+F10)</f>
        <v>0.8</v>
      </c>
      <c r="G12" s="20"/>
      <c r="H12" s="37"/>
      <c r="I12" s="20"/>
      <c r="J12" s="40">
        <f>J9/(J9+J10)</f>
        <v>0.5</v>
      </c>
      <c r="K12" s="40">
        <f>K9/(K9+K10)</f>
        <v>0.5</v>
      </c>
      <c r="L12" s="40">
        <f>L9/(L9+L10)</f>
        <v>1</v>
      </c>
      <c r="M12" s="40">
        <f>M9/(M9+M10)</f>
        <v>0.5</v>
      </c>
      <c r="N12" s="40">
        <f>N9/(N9+N10)</f>
        <v>0.5</v>
      </c>
      <c r="O12" s="20"/>
      <c r="P12" s="37"/>
      <c r="Q12" s="20"/>
      <c r="R12" s="40">
        <f>R9/(R9+R10)</f>
        <v>1</v>
      </c>
      <c r="S12" s="40">
        <f>S9/(S9+S10)</f>
        <v>1</v>
      </c>
      <c r="T12" s="40">
        <f>T9/(T9+T10)</f>
        <v>1</v>
      </c>
      <c r="U12" s="40">
        <f>U9/(U9+U10)</f>
        <v>1</v>
      </c>
      <c r="V12" s="41">
        <f>V9/(V9+V10)</f>
        <v>1</v>
      </c>
    </row>
    <row r="13" spans="2:26">
      <c r="B13" s="39"/>
      <c r="C13" s="36"/>
      <c r="D13" s="36"/>
      <c r="E13" s="36"/>
      <c r="F13" s="36"/>
      <c r="G13" s="20"/>
      <c r="H13" s="37"/>
      <c r="I13" s="20"/>
      <c r="J13" s="36"/>
      <c r="K13" s="36"/>
      <c r="L13" s="36"/>
      <c r="M13" s="36"/>
      <c r="N13" s="36"/>
      <c r="O13" s="20"/>
      <c r="P13" s="37"/>
      <c r="Q13" s="20"/>
      <c r="R13" s="36"/>
      <c r="S13" s="36"/>
      <c r="T13" s="36"/>
      <c r="U13" s="36"/>
      <c r="V13" s="38"/>
    </row>
    <row r="14" spans="2:26" ht="15.75" thickBot="1">
      <c r="B14" s="45" t="s">
        <v>275</v>
      </c>
      <c r="C14" s="46">
        <f>(C9+D9+E9+F9)/(C9+D9+E9+F9+C10+D10+E10+F10)</f>
        <v>0.94736842105263153</v>
      </c>
      <c r="D14" s="47"/>
      <c r="E14" s="47"/>
      <c r="F14" s="47"/>
      <c r="G14" s="22"/>
      <c r="H14" s="42"/>
      <c r="I14" s="22"/>
      <c r="J14" s="46">
        <f>(J9+K9+L9+M9+N9)/(J9+K9+L9+M9+N9+J10+K10+L10+M10+N10)</f>
        <v>0.55555555555555558</v>
      </c>
      <c r="K14" s="47"/>
      <c r="L14" s="47"/>
      <c r="M14" s="47"/>
      <c r="N14" s="47"/>
      <c r="O14" s="22"/>
      <c r="P14" s="42"/>
      <c r="Q14" s="22"/>
      <c r="R14" s="46">
        <f>(R9+S9+T9+U9+V9)/(R9+S9+T9+U9+V9+R10+S10+T10+U10+V10)</f>
        <v>1</v>
      </c>
      <c r="S14" s="47"/>
      <c r="T14" s="47"/>
      <c r="U14" s="47"/>
      <c r="V14" s="48"/>
    </row>
    <row r="15" spans="2:26">
      <c r="B15" s="6"/>
      <c r="C15" s="6"/>
      <c r="D15" s="6"/>
      <c r="E15" s="6"/>
      <c r="F15" s="6"/>
    </row>
  </sheetData>
  <mergeCells count="4">
    <mergeCell ref="C1:G1"/>
    <mergeCell ref="I1:O1"/>
    <mergeCell ref="R1:W1"/>
    <mergeCell ref="Y1:Z1"/>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Z13"/>
  <sheetViews>
    <sheetView workbookViewId="0">
      <pane xSplit="2" ySplit="2" topLeftCell="J3" activePane="bottomRight" state="frozen"/>
      <selection pane="topRight" activeCell="C1" sqref="C1"/>
      <selection pane="bottomLeft" activeCell="A3" sqref="A3"/>
      <selection pane="bottomRight" activeCell="W6" sqref="W6"/>
    </sheetView>
  </sheetViews>
  <sheetFormatPr defaultRowHeight="15"/>
  <cols>
    <col min="1" max="1" width="7.85546875" customWidth="1"/>
    <col min="2" max="2" width="14" customWidth="1"/>
    <col min="3" max="3" width="10.28515625" customWidth="1"/>
    <col min="4" max="4" width="12" customWidth="1"/>
    <col min="5" max="5" width="12.5703125" customWidth="1"/>
    <col min="6" max="6" width="10" customWidth="1"/>
    <col min="7" max="7" width="11.28515625" customWidth="1"/>
    <col min="8" max="8" width="4.7109375" style="14" customWidth="1"/>
    <col min="9" max="9" width="13.5703125" customWidth="1"/>
    <col min="10" max="11" width="11.7109375" customWidth="1"/>
    <col min="12" max="12" width="11.28515625" customWidth="1"/>
    <col min="13" max="13" width="12" customWidth="1"/>
    <col min="14" max="14" width="11.42578125" customWidth="1"/>
    <col min="15" max="15" width="16" customWidth="1"/>
    <col min="16" max="16" width="4" style="14" customWidth="1"/>
    <col min="17" max="17" width="13.7109375" customWidth="1"/>
    <col min="18" max="18" width="13.85546875" customWidth="1"/>
    <col min="19" max="19" width="14" customWidth="1"/>
    <col min="20" max="20" width="14.85546875" customWidth="1"/>
    <col min="21" max="21" width="13" customWidth="1"/>
    <col min="22" max="22" width="10.140625" customWidth="1"/>
    <col min="23" max="23" width="12.28515625" customWidth="1"/>
    <col min="25" max="25" width="18.140625" customWidth="1"/>
    <col min="26" max="26" width="22.7109375" customWidth="1"/>
  </cols>
  <sheetData>
    <row r="1" spans="1:26" s="8" customFormat="1">
      <c r="C1" s="66" t="s">
        <v>5</v>
      </c>
      <c r="D1" s="66"/>
      <c r="E1" s="66"/>
      <c r="F1" s="66"/>
      <c r="G1" s="66"/>
      <c r="H1" s="12"/>
      <c r="I1" s="67" t="s">
        <v>7</v>
      </c>
      <c r="J1" s="67"/>
      <c r="K1" s="67"/>
      <c r="L1" s="67"/>
      <c r="M1" s="67"/>
      <c r="N1" s="67"/>
      <c r="O1" s="67"/>
      <c r="P1" s="12"/>
      <c r="R1" s="68" t="s">
        <v>8</v>
      </c>
      <c r="S1" s="68"/>
      <c r="T1" s="68"/>
      <c r="U1" s="68"/>
      <c r="V1" s="68"/>
      <c r="W1" s="68"/>
      <c r="Y1" s="69" t="s">
        <v>11</v>
      </c>
      <c r="Z1" s="69"/>
    </row>
    <row r="2" spans="1:26" s="9" customFormat="1" ht="45">
      <c r="B2" s="6" t="s">
        <v>0</v>
      </c>
      <c r="C2" s="2" t="s">
        <v>1</v>
      </c>
      <c r="D2" s="2" t="s">
        <v>2</v>
      </c>
      <c r="E2" s="2" t="s">
        <v>3</v>
      </c>
      <c r="F2" s="2" t="s">
        <v>280</v>
      </c>
      <c r="G2" s="2" t="s">
        <v>4</v>
      </c>
      <c r="H2" s="13"/>
      <c r="I2" s="3" t="s">
        <v>6</v>
      </c>
      <c r="J2" s="3" t="s">
        <v>1</v>
      </c>
      <c r="K2" s="3" t="s">
        <v>2</v>
      </c>
      <c r="L2" s="3" t="s">
        <v>3</v>
      </c>
      <c r="M2" s="3" t="s">
        <v>280</v>
      </c>
      <c r="N2" s="3" t="s">
        <v>15</v>
      </c>
      <c r="O2" s="3" t="s">
        <v>4</v>
      </c>
      <c r="P2" s="13"/>
      <c r="R2" s="5" t="s">
        <v>1</v>
      </c>
      <c r="S2" s="5" t="s">
        <v>2</v>
      </c>
      <c r="T2" s="5" t="s">
        <v>3</v>
      </c>
      <c r="U2" s="5" t="s">
        <v>280</v>
      </c>
      <c r="V2" s="5" t="s">
        <v>15</v>
      </c>
      <c r="W2" s="5" t="s">
        <v>4</v>
      </c>
      <c r="Y2" s="4" t="s">
        <v>9</v>
      </c>
      <c r="Z2" s="4" t="s">
        <v>10</v>
      </c>
    </row>
    <row r="3" spans="1:26" s="8" customFormat="1">
      <c r="B3" s="6">
        <v>6</v>
      </c>
      <c r="C3" s="8">
        <v>1</v>
      </c>
      <c r="D3" s="8">
        <v>1</v>
      </c>
      <c r="E3" s="8">
        <v>1</v>
      </c>
      <c r="F3" s="8">
        <v>1</v>
      </c>
      <c r="G3" s="10"/>
      <c r="H3" s="12"/>
      <c r="J3" s="8">
        <v>1</v>
      </c>
      <c r="K3" s="8">
        <v>1</v>
      </c>
      <c r="L3" s="8">
        <v>1</v>
      </c>
      <c r="M3" s="8">
        <v>1</v>
      </c>
      <c r="N3" s="8">
        <v>1</v>
      </c>
      <c r="O3" s="10"/>
      <c r="P3" s="12"/>
      <c r="R3" s="8">
        <v>1</v>
      </c>
      <c r="S3" s="8">
        <v>1</v>
      </c>
      <c r="T3" s="8">
        <v>1</v>
      </c>
      <c r="U3" s="8">
        <v>1</v>
      </c>
      <c r="V3" s="8">
        <v>1</v>
      </c>
      <c r="W3" s="10"/>
      <c r="Y3" s="10"/>
      <c r="Z3" s="10"/>
    </row>
    <row r="4" spans="1:26" s="8" customFormat="1" ht="45">
      <c r="B4" s="6">
        <v>6</v>
      </c>
      <c r="C4" s="8">
        <v>1</v>
      </c>
      <c r="D4" s="8">
        <v>1</v>
      </c>
      <c r="E4" s="8">
        <v>1</v>
      </c>
      <c r="F4" s="8">
        <v>1</v>
      </c>
      <c r="G4" s="10"/>
      <c r="H4" s="12"/>
      <c r="J4" s="8">
        <v>1</v>
      </c>
      <c r="K4" s="8">
        <v>1</v>
      </c>
      <c r="L4" s="8">
        <v>1</v>
      </c>
      <c r="M4" s="8">
        <v>1</v>
      </c>
      <c r="N4" s="8">
        <v>1</v>
      </c>
      <c r="O4" s="10"/>
      <c r="P4" s="12"/>
      <c r="R4" s="8">
        <v>1</v>
      </c>
      <c r="S4" s="8">
        <v>1</v>
      </c>
      <c r="T4" s="8">
        <v>1</v>
      </c>
      <c r="U4" s="8">
        <v>1</v>
      </c>
      <c r="V4" s="8">
        <v>1</v>
      </c>
      <c r="W4" s="10" t="s">
        <v>190</v>
      </c>
      <c r="Y4" s="10"/>
      <c r="Z4" s="10" t="s">
        <v>191</v>
      </c>
    </row>
    <row r="5" spans="1:26" s="8" customFormat="1">
      <c r="B5" s="6"/>
      <c r="G5" s="10"/>
      <c r="H5" s="12"/>
      <c r="O5" s="10"/>
      <c r="P5" s="12"/>
      <c r="W5" s="10"/>
      <c r="Y5" s="10"/>
      <c r="Z5" s="10"/>
    </row>
    <row r="6" spans="1:26" s="8" customFormat="1" ht="150" customHeight="1" thickBot="1">
      <c r="B6" s="6">
        <v>6</v>
      </c>
      <c r="C6" s="8">
        <v>1</v>
      </c>
      <c r="D6" s="8">
        <v>1</v>
      </c>
      <c r="E6" s="8">
        <v>1</v>
      </c>
      <c r="F6" s="8">
        <v>1</v>
      </c>
      <c r="G6" s="10" t="s">
        <v>228</v>
      </c>
      <c r="H6" s="12"/>
      <c r="I6" s="11" t="s">
        <v>229</v>
      </c>
      <c r="J6" s="8">
        <v>1</v>
      </c>
      <c r="K6" s="8">
        <v>1</v>
      </c>
      <c r="L6" s="8">
        <v>1</v>
      </c>
      <c r="M6" s="8">
        <v>1</v>
      </c>
      <c r="N6" s="8">
        <v>1</v>
      </c>
      <c r="O6" s="10" t="s">
        <v>230</v>
      </c>
      <c r="P6" s="12"/>
      <c r="R6" s="8">
        <v>1</v>
      </c>
      <c r="S6" s="8">
        <v>1</v>
      </c>
      <c r="T6" s="8">
        <v>1</v>
      </c>
      <c r="U6" s="8">
        <v>1</v>
      </c>
      <c r="V6" s="8">
        <v>1</v>
      </c>
      <c r="W6" s="10" t="s">
        <v>230</v>
      </c>
      <c r="Y6" s="10"/>
      <c r="Z6" s="10" t="s">
        <v>231</v>
      </c>
    </row>
    <row r="7" spans="1:26">
      <c r="B7" s="30" t="s">
        <v>276</v>
      </c>
      <c r="C7" s="31">
        <f>COUNTIF(C3:C6,1)</f>
        <v>3</v>
      </c>
      <c r="D7" s="31">
        <f t="shared" ref="D7:F7" si="0">COUNTIF(D3:D6,1)</f>
        <v>3</v>
      </c>
      <c r="E7" s="31">
        <f t="shared" si="0"/>
        <v>3</v>
      </c>
      <c r="F7" s="31">
        <f t="shared" si="0"/>
        <v>3</v>
      </c>
      <c r="G7" s="18"/>
      <c r="H7" s="32"/>
      <c r="I7" s="33"/>
      <c r="J7" s="31">
        <f>COUNTIF(J3:J6,1)</f>
        <v>3</v>
      </c>
      <c r="K7" s="31">
        <f>COUNTIF(K3:K6,1)</f>
        <v>3</v>
      </c>
      <c r="L7" s="31">
        <f t="shared" ref="L7" si="1">COUNTIF(L3:L6,1)</f>
        <v>3</v>
      </c>
      <c r="M7" s="31">
        <f t="shared" ref="M7" si="2">COUNTIF(M3:M6,1)</f>
        <v>3</v>
      </c>
      <c r="N7" s="31">
        <f t="shared" ref="N7" si="3">COUNTIF(N3:N6,1)</f>
        <v>3</v>
      </c>
      <c r="O7" s="18"/>
      <c r="P7" s="32"/>
      <c r="Q7" s="18"/>
      <c r="R7" s="31">
        <f>COUNTIF(R3:R6,1)</f>
        <v>3</v>
      </c>
      <c r="S7" s="31">
        <f>COUNTIF(S3:S6,1)</f>
        <v>3</v>
      </c>
      <c r="T7" s="31">
        <f t="shared" ref="T7" si="4">COUNTIF(T3:T6,1)</f>
        <v>3</v>
      </c>
      <c r="U7" s="31">
        <f t="shared" ref="U7" si="5">COUNTIF(U3:U6,1)</f>
        <v>3</v>
      </c>
      <c r="V7" s="34">
        <f t="shared" ref="V7" si="6">COUNTIF(V3:V6,1)</f>
        <v>3</v>
      </c>
    </row>
    <row r="8" spans="1:26">
      <c r="B8" s="35" t="s">
        <v>277</v>
      </c>
      <c r="C8" s="36">
        <f>COUNTIF(C3:C6,0)</f>
        <v>0</v>
      </c>
      <c r="D8" s="36">
        <f t="shared" ref="D8:F8" si="7">COUNTIF(D3:D6,0)</f>
        <v>0</v>
      </c>
      <c r="E8" s="36">
        <f t="shared" si="7"/>
        <v>0</v>
      </c>
      <c r="F8" s="36">
        <f t="shared" si="7"/>
        <v>0</v>
      </c>
      <c r="G8" s="20"/>
      <c r="H8" s="37"/>
      <c r="I8" s="29"/>
      <c r="J8" s="36">
        <f>COUNTIF(J3:J6,0)</f>
        <v>0</v>
      </c>
      <c r="K8" s="36">
        <f>COUNTIF(K3:K6,0)</f>
        <v>0</v>
      </c>
      <c r="L8" s="36">
        <f t="shared" ref="L8:N8" si="8">COUNTIF(L3:L6,0)</f>
        <v>0</v>
      </c>
      <c r="M8" s="36">
        <f t="shared" si="8"/>
        <v>0</v>
      </c>
      <c r="N8" s="36">
        <f t="shared" si="8"/>
        <v>0</v>
      </c>
      <c r="O8" s="20"/>
      <c r="P8" s="37"/>
      <c r="Q8" s="20"/>
      <c r="R8" s="36">
        <f>COUNTIF(R3:R6,0)</f>
        <v>0</v>
      </c>
      <c r="S8" s="36">
        <f>COUNTIF(S3:S6,0)</f>
        <v>0</v>
      </c>
      <c r="T8" s="36">
        <f t="shared" ref="T8:V8" si="9">COUNTIF(T3:T6,0)</f>
        <v>0</v>
      </c>
      <c r="U8" s="36">
        <f t="shared" si="9"/>
        <v>0</v>
      </c>
      <c r="V8" s="38">
        <f t="shared" si="9"/>
        <v>0</v>
      </c>
    </row>
    <row r="9" spans="1:26">
      <c r="B9" s="39" t="s">
        <v>274</v>
      </c>
      <c r="C9" s="36">
        <f>COUNTIF(C3:C6,"=-")</f>
        <v>0</v>
      </c>
      <c r="D9" s="36">
        <f t="shared" ref="D9:F9" si="10">COUNTIF(D3:D6,"=-")</f>
        <v>0</v>
      </c>
      <c r="E9" s="36">
        <f t="shared" si="10"/>
        <v>0</v>
      </c>
      <c r="F9" s="36">
        <f t="shared" si="10"/>
        <v>0</v>
      </c>
      <c r="G9" s="20"/>
      <c r="H9" s="37"/>
      <c r="I9" s="28"/>
      <c r="J9" s="36">
        <f>COUNTIF(J3:J6,"=-")</f>
        <v>0</v>
      </c>
      <c r="K9" s="36">
        <f>COUNTIF(K3:K6,"=-")</f>
        <v>0</v>
      </c>
      <c r="L9" s="36">
        <f t="shared" ref="L9:N9" si="11">COUNTIF(L3:L6,"=-")</f>
        <v>0</v>
      </c>
      <c r="M9" s="36">
        <f t="shared" si="11"/>
        <v>0</v>
      </c>
      <c r="N9" s="36">
        <f t="shared" si="11"/>
        <v>0</v>
      </c>
      <c r="O9" s="20"/>
      <c r="P9" s="37"/>
      <c r="Q9" s="20"/>
      <c r="R9" s="36">
        <f>COUNTIF(R3:R6,"=-")</f>
        <v>0</v>
      </c>
      <c r="S9" s="36">
        <f>COUNTIF(S3:S6,"=-")</f>
        <v>0</v>
      </c>
      <c r="T9" s="36">
        <f t="shared" ref="T9:V9" si="12">COUNTIF(T3:T6,"=-")</f>
        <v>0</v>
      </c>
      <c r="U9" s="36">
        <f t="shared" si="12"/>
        <v>0</v>
      </c>
      <c r="V9" s="38">
        <f t="shared" si="12"/>
        <v>0</v>
      </c>
    </row>
    <row r="10" spans="1:26">
      <c r="B10" s="39" t="s">
        <v>278</v>
      </c>
      <c r="C10" s="40">
        <f>C7/(C7+C8)</f>
        <v>1</v>
      </c>
      <c r="D10" s="40">
        <f t="shared" ref="D10:E10" si="13">D7/(D7+D8)</f>
        <v>1</v>
      </c>
      <c r="E10" s="40">
        <f t="shared" si="13"/>
        <v>1</v>
      </c>
      <c r="F10" s="40">
        <f>F7/(F7+F8)</f>
        <v>1</v>
      </c>
      <c r="G10" s="20"/>
      <c r="H10" s="37"/>
      <c r="I10" s="28"/>
      <c r="J10" s="40">
        <f>J7/(J7+J8)</f>
        <v>1</v>
      </c>
      <c r="K10" s="40">
        <f>K7/(K7+K8)</f>
        <v>1</v>
      </c>
      <c r="L10" s="40">
        <f t="shared" ref="L10:N10" si="14">L7/(L7+L8)</f>
        <v>1</v>
      </c>
      <c r="M10" s="40">
        <f t="shared" si="14"/>
        <v>1</v>
      </c>
      <c r="N10" s="40">
        <f t="shared" si="14"/>
        <v>1</v>
      </c>
      <c r="O10" s="20"/>
      <c r="P10" s="37"/>
      <c r="Q10" s="20"/>
      <c r="R10" s="40">
        <f>R7/(R7+R8)</f>
        <v>1</v>
      </c>
      <c r="S10" s="40">
        <f>S7/(S7+S8)</f>
        <v>1</v>
      </c>
      <c r="T10" s="40">
        <f t="shared" ref="T10:V10" si="15">T7/(T7+T8)</f>
        <v>1</v>
      </c>
      <c r="U10" s="40">
        <f t="shared" si="15"/>
        <v>1</v>
      </c>
      <c r="V10" s="41">
        <f t="shared" si="15"/>
        <v>1</v>
      </c>
    </row>
    <row r="11" spans="1:26">
      <c r="B11" s="39"/>
      <c r="C11" s="36"/>
      <c r="D11" s="36"/>
      <c r="E11" s="36"/>
      <c r="F11" s="36"/>
      <c r="G11" s="20"/>
      <c r="H11" s="37"/>
      <c r="I11" s="28"/>
      <c r="J11" s="36"/>
      <c r="K11" s="36"/>
      <c r="L11" s="36"/>
      <c r="M11" s="36"/>
      <c r="N11" s="36"/>
      <c r="O11" s="20"/>
      <c r="P11" s="37"/>
      <c r="Q11" s="20"/>
      <c r="R11" s="36"/>
      <c r="S11" s="36"/>
      <c r="T11" s="36"/>
      <c r="U11" s="36"/>
      <c r="V11" s="38"/>
    </row>
    <row r="12" spans="1:26" ht="15.75" thickBot="1">
      <c r="B12" s="45" t="s">
        <v>275</v>
      </c>
      <c r="C12" s="46">
        <f>(C7+D7+E7+F7)/(C7+D7+E7+F7+C8+D8+E8+F8)</f>
        <v>1</v>
      </c>
      <c r="D12" s="47"/>
      <c r="E12" s="47"/>
      <c r="F12" s="47"/>
      <c r="G12" s="22"/>
      <c r="H12" s="42"/>
      <c r="I12" s="26"/>
      <c r="J12" s="46">
        <f>(J7+K7+L7+M7+N7)/(J7+K7+L7+M7+N7+J8+K8+L8+M8+N8)</f>
        <v>1</v>
      </c>
      <c r="K12" s="22"/>
      <c r="L12" s="47"/>
      <c r="M12" s="47"/>
      <c r="N12" s="47"/>
      <c r="O12" s="22"/>
      <c r="P12" s="42"/>
      <c r="Q12" s="22"/>
      <c r="R12" s="46">
        <f>(R7+S7+T7+U7+V7)/(R7+S7+T7+U7+V7+R8+S8+T8+U8+V8)</f>
        <v>1</v>
      </c>
      <c r="S12" s="22"/>
      <c r="T12" s="47"/>
      <c r="U12" s="47"/>
      <c r="V12" s="48"/>
    </row>
    <row r="13" spans="1:26">
      <c r="A13" s="20"/>
      <c r="B13" s="20"/>
      <c r="C13" s="20"/>
      <c r="D13" s="20"/>
      <c r="E13" s="20"/>
      <c r="F13" s="20"/>
      <c r="G13" s="20"/>
      <c r="H13" s="37"/>
      <c r="I13" s="20"/>
      <c r="J13" s="20"/>
      <c r="K13" s="20"/>
      <c r="L13" s="20"/>
      <c r="M13" s="20"/>
      <c r="N13" s="20"/>
      <c r="O13" s="20"/>
      <c r="P13" s="37"/>
      <c r="Q13" s="20"/>
      <c r="R13" s="20"/>
      <c r="S13" s="20"/>
      <c r="T13" s="20"/>
      <c r="U13" s="20"/>
      <c r="V13" s="20"/>
    </row>
  </sheetData>
  <mergeCells count="4">
    <mergeCell ref="C1:G1"/>
    <mergeCell ref="I1:O1"/>
    <mergeCell ref="R1:W1"/>
    <mergeCell ref="Y1:Z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All replies</vt:lpstr>
      <vt:lpstr>All-sorted</vt:lpstr>
      <vt:lpstr>NAVAREA I</vt:lpstr>
      <vt:lpstr>Baltic</vt:lpstr>
      <vt:lpstr>II</vt:lpstr>
      <vt:lpstr>III</vt:lpstr>
      <vt:lpstr>IV</vt:lpstr>
      <vt:lpstr>V</vt:lpstr>
      <vt:lpstr>VI</vt:lpstr>
      <vt:lpstr>VII</vt:lpstr>
      <vt:lpstr>VIII</vt:lpstr>
      <vt:lpstr>IX</vt:lpstr>
      <vt:lpstr>X</vt:lpstr>
      <vt:lpstr>XI</vt:lpstr>
      <vt:lpstr>XII</vt:lpstr>
      <vt:lpstr>XIII</vt:lpstr>
      <vt:lpstr>XIV</vt:lpstr>
      <vt:lpstr>XV</vt:lpstr>
      <vt:lpstr>XXVI</vt:lpstr>
      <vt:lpstr>XVII</vt:lpstr>
      <vt:lpstr>XVIII</vt:lpstr>
      <vt:lpstr>XIX</vt:lpstr>
      <vt:lpstr>XX</vt:lpstr>
      <vt:lpstr>XXI</vt:lpstr>
      <vt:lpstr>'All replies'!Print_Titles</vt:lpstr>
    </vt:vector>
  </TitlesOfParts>
  <Company>IHB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pah</dc:creator>
  <cp:lastModifiedBy>pah</cp:lastModifiedBy>
  <dcterms:created xsi:type="dcterms:W3CDTF">2011-11-28T15:30:34Z</dcterms:created>
  <dcterms:modified xsi:type="dcterms:W3CDTF">2012-01-05T12:34:49Z</dcterms:modified>
</cp:coreProperties>
</file>